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94" i="1" l="1"/>
  <c r="L94" i="1" s="1"/>
  <c r="D94" i="1"/>
  <c r="E94" i="1" s="1"/>
  <c r="K93" i="1"/>
  <c r="J93" i="1"/>
  <c r="L93" i="1" s="1"/>
  <c r="E93" i="1"/>
  <c r="D93" i="1"/>
  <c r="L92" i="1"/>
  <c r="J92" i="1"/>
  <c r="K92" i="1" s="1"/>
  <c r="M92" i="1" s="1"/>
  <c r="D92" i="1"/>
  <c r="E92" i="1" s="1"/>
  <c r="M91" i="1"/>
  <c r="L91" i="1"/>
  <c r="K91" i="1"/>
  <c r="J91" i="1"/>
  <c r="E91" i="1"/>
  <c r="F91" i="1" s="1"/>
  <c r="G91" i="1" s="1"/>
  <c r="D91" i="1"/>
  <c r="J90" i="1"/>
  <c r="L90" i="1" s="1"/>
  <c r="D90" i="1"/>
  <c r="E90" i="1" s="1"/>
  <c r="K89" i="1"/>
  <c r="M89" i="1" s="1"/>
  <c r="J89" i="1"/>
  <c r="L89" i="1" s="1"/>
  <c r="E89" i="1"/>
  <c r="D89" i="1"/>
  <c r="L88" i="1"/>
  <c r="J88" i="1"/>
  <c r="K88" i="1" s="1"/>
  <c r="M88" i="1" s="1"/>
  <c r="D88" i="1"/>
  <c r="E88" i="1" s="1"/>
  <c r="M87" i="1"/>
  <c r="L87" i="1"/>
  <c r="K87" i="1"/>
  <c r="J87" i="1"/>
  <c r="E87" i="1"/>
  <c r="F87" i="1" s="1"/>
  <c r="G87" i="1" s="1"/>
  <c r="D87" i="1"/>
  <c r="J86" i="1"/>
  <c r="L86" i="1" s="1"/>
  <c r="D86" i="1"/>
  <c r="E86" i="1" s="1"/>
  <c r="K85" i="1"/>
  <c r="M85" i="1" s="1"/>
  <c r="J85" i="1"/>
  <c r="L85" i="1" s="1"/>
  <c r="E85" i="1"/>
  <c r="D85" i="1"/>
  <c r="L84" i="1"/>
  <c r="J84" i="1"/>
  <c r="K84" i="1" s="1"/>
  <c r="M84" i="1" s="1"/>
  <c r="D84" i="1"/>
  <c r="E84" i="1" s="1"/>
  <c r="M83" i="1"/>
  <c r="L83" i="1"/>
  <c r="K83" i="1"/>
  <c r="J83" i="1"/>
  <c r="E83" i="1"/>
  <c r="F83" i="1" s="1"/>
  <c r="G83" i="1" s="1"/>
  <c r="D83" i="1"/>
  <c r="J82" i="1"/>
  <c r="L82" i="1" s="1"/>
  <c r="D82" i="1"/>
  <c r="E82" i="1" s="1"/>
  <c r="K81" i="1"/>
  <c r="J81" i="1"/>
  <c r="L81" i="1" s="1"/>
  <c r="E81" i="1"/>
  <c r="D81" i="1"/>
  <c r="L80" i="1"/>
  <c r="J80" i="1"/>
  <c r="K80" i="1" s="1"/>
  <c r="M80" i="1" s="1"/>
  <c r="F80" i="1"/>
  <c r="D80" i="1"/>
  <c r="E80" i="1" s="1"/>
  <c r="M79" i="1"/>
  <c r="L79" i="1"/>
  <c r="K79" i="1"/>
  <c r="J79" i="1"/>
  <c r="E79" i="1"/>
  <c r="F79" i="1" s="1"/>
  <c r="G79" i="1" s="1"/>
  <c r="D79" i="1"/>
  <c r="J78" i="1"/>
  <c r="K78" i="1" s="1"/>
  <c r="F78" i="1"/>
  <c r="D78" i="1"/>
  <c r="E78" i="1" s="1"/>
  <c r="K77" i="1"/>
  <c r="M77" i="1" s="1"/>
  <c r="J77" i="1"/>
  <c r="L77" i="1" s="1"/>
  <c r="E77" i="1"/>
  <c r="D77" i="1"/>
  <c r="L76" i="1"/>
  <c r="J76" i="1"/>
  <c r="K76" i="1" s="1"/>
  <c r="M76" i="1" s="1"/>
  <c r="D76" i="1"/>
  <c r="E76" i="1" s="1"/>
  <c r="L75" i="1"/>
  <c r="K75" i="1"/>
  <c r="M75" i="1" s="1"/>
  <c r="J75" i="1"/>
  <c r="E75" i="1"/>
  <c r="D75" i="1"/>
  <c r="J74" i="1"/>
  <c r="K74" i="1" s="1"/>
  <c r="D74" i="1"/>
  <c r="E74" i="1" s="1"/>
  <c r="K73" i="1"/>
  <c r="M73" i="1" s="1"/>
  <c r="J73" i="1"/>
  <c r="L73" i="1" s="1"/>
  <c r="E73" i="1"/>
  <c r="D73" i="1"/>
  <c r="L72" i="1"/>
  <c r="J72" i="1"/>
  <c r="K72" i="1" s="1"/>
  <c r="D72" i="1"/>
  <c r="E72" i="1" s="1"/>
  <c r="F72" i="1" s="1"/>
  <c r="M71" i="1"/>
  <c r="L71" i="1"/>
  <c r="K71" i="1"/>
  <c r="J71" i="1"/>
  <c r="E71" i="1"/>
  <c r="D71" i="1"/>
  <c r="L70" i="1"/>
  <c r="J70" i="1"/>
  <c r="K70" i="1" s="1"/>
  <c r="D70" i="1"/>
  <c r="E70" i="1" s="1"/>
  <c r="F70" i="1" s="1"/>
  <c r="M69" i="1"/>
  <c r="K69" i="1"/>
  <c r="J69" i="1"/>
  <c r="L69" i="1" s="1"/>
  <c r="E69" i="1"/>
  <c r="D69" i="1"/>
  <c r="J68" i="1"/>
  <c r="K68" i="1" s="1"/>
  <c r="F68" i="1"/>
  <c r="D68" i="1"/>
  <c r="E68" i="1" s="1"/>
  <c r="M67" i="1"/>
  <c r="L67" i="1"/>
  <c r="K67" i="1"/>
  <c r="J67" i="1"/>
  <c r="E67" i="1"/>
  <c r="D67" i="1"/>
  <c r="J66" i="1"/>
  <c r="K66" i="1" s="1"/>
  <c r="D66" i="1"/>
  <c r="E66" i="1" s="1"/>
  <c r="K65" i="1"/>
  <c r="M65" i="1" s="1"/>
  <c r="J65" i="1"/>
  <c r="L65" i="1" s="1"/>
  <c r="E65" i="1"/>
  <c r="D65" i="1"/>
  <c r="J64" i="1"/>
  <c r="K64" i="1" s="1"/>
  <c r="F64" i="1"/>
  <c r="D64" i="1"/>
  <c r="E64" i="1" s="1"/>
  <c r="L63" i="1"/>
  <c r="K63" i="1"/>
  <c r="M63" i="1" s="1"/>
  <c r="J63" i="1"/>
  <c r="E63" i="1"/>
  <c r="D63" i="1"/>
  <c r="J62" i="1"/>
  <c r="K62" i="1" s="1"/>
  <c r="F62" i="1"/>
  <c r="D62" i="1"/>
  <c r="E62" i="1" s="1"/>
  <c r="K61" i="1"/>
  <c r="M61" i="1" s="1"/>
  <c r="J61" i="1"/>
  <c r="L61" i="1" s="1"/>
  <c r="E61" i="1"/>
  <c r="D61" i="1"/>
  <c r="L60" i="1"/>
  <c r="J60" i="1"/>
  <c r="K60" i="1" s="1"/>
  <c r="D60" i="1"/>
  <c r="E60" i="1" s="1"/>
  <c r="L59" i="1"/>
  <c r="K59" i="1"/>
  <c r="M59" i="1" s="1"/>
  <c r="J59" i="1"/>
  <c r="E59" i="1"/>
  <c r="D59" i="1"/>
  <c r="J58" i="1"/>
  <c r="K58" i="1" s="1"/>
  <c r="D58" i="1"/>
  <c r="E58" i="1" s="1"/>
  <c r="K57" i="1"/>
  <c r="M57" i="1" s="1"/>
  <c r="J57" i="1"/>
  <c r="L57" i="1" s="1"/>
  <c r="E57" i="1"/>
  <c r="D57" i="1"/>
  <c r="L56" i="1"/>
  <c r="J56" i="1"/>
  <c r="K56" i="1" s="1"/>
  <c r="D56" i="1"/>
  <c r="E56" i="1" s="1"/>
  <c r="F56" i="1" s="1"/>
  <c r="M55" i="1"/>
  <c r="L55" i="1"/>
  <c r="K55" i="1"/>
  <c r="J55" i="1"/>
  <c r="E55" i="1"/>
  <c r="D55" i="1"/>
  <c r="L54" i="1"/>
  <c r="J54" i="1"/>
  <c r="K54" i="1" s="1"/>
  <c r="D54" i="1"/>
  <c r="E54" i="1" s="1"/>
  <c r="F54" i="1" s="1"/>
  <c r="M53" i="1"/>
  <c r="K53" i="1"/>
  <c r="J53" i="1"/>
  <c r="L53" i="1" s="1"/>
  <c r="E53" i="1"/>
  <c r="D53" i="1"/>
  <c r="J52" i="1"/>
  <c r="K52" i="1" s="1"/>
  <c r="F52" i="1"/>
  <c r="D52" i="1"/>
  <c r="E52" i="1" s="1"/>
  <c r="M51" i="1"/>
  <c r="L51" i="1"/>
  <c r="K51" i="1"/>
  <c r="J51" i="1"/>
  <c r="E51" i="1"/>
  <c r="D51" i="1"/>
  <c r="J50" i="1"/>
  <c r="K50" i="1" s="1"/>
  <c r="F50" i="1"/>
  <c r="D50" i="1"/>
  <c r="E50" i="1" s="1"/>
  <c r="K49" i="1"/>
  <c r="M49" i="1" s="1"/>
  <c r="J49" i="1"/>
  <c r="L49" i="1" s="1"/>
  <c r="E49" i="1"/>
  <c r="D49" i="1"/>
  <c r="J48" i="1"/>
  <c r="K48" i="1" s="1"/>
  <c r="F48" i="1"/>
  <c r="D48" i="1"/>
  <c r="E48" i="1" s="1"/>
  <c r="L47" i="1"/>
  <c r="K47" i="1"/>
  <c r="M47" i="1" s="1"/>
  <c r="J47" i="1"/>
  <c r="E47" i="1"/>
  <c r="D47" i="1"/>
  <c r="J46" i="1"/>
  <c r="K46" i="1" s="1"/>
  <c r="D46" i="1"/>
  <c r="E46" i="1" s="1"/>
  <c r="J45" i="1"/>
  <c r="K45" i="1" s="1"/>
  <c r="D45" i="1"/>
  <c r="E45" i="1" s="1"/>
  <c r="L44" i="1"/>
  <c r="K44" i="1"/>
  <c r="M44" i="1" s="1"/>
  <c r="J44" i="1"/>
  <c r="E44" i="1"/>
  <c r="F44" i="1" s="1"/>
  <c r="D44" i="1"/>
  <c r="L43" i="1"/>
  <c r="M43" i="1" s="1"/>
  <c r="K43" i="1"/>
  <c r="J43" i="1"/>
  <c r="F43" i="1"/>
  <c r="G43" i="1" s="1"/>
  <c r="E43" i="1"/>
  <c r="N43" i="1" s="1"/>
  <c r="D43" i="1"/>
  <c r="J42" i="1"/>
  <c r="L42" i="1" s="1"/>
  <c r="D42" i="1"/>
  <c r="E42" i="1" s="1"/>
  <c r="J41" i="1"/>
  <c r="K41" i="1" s="1"/>
  <c r="D41" i="1"/>
  <c r="E41" i="1" s="1"/>
  <c r="L40" i="1"/>
  <c r="K40" i="1"/>
  <c r="M40" i="1" s="1"/>
  <c r="J40" i="1"/>
  <c r="E40" i="1"/>
  <c r="F40" i="1" s="1"/>
  <c r="D40" i="1"/>
  <c r="L39" i="1"/>
  <c r="M39" i="1" s="1"/>
  <c r="K39" i="1"/>
  <c r="J39" i="1"/>
  <c r="F39" i="1"/>
  <c r="G39" i="1" s="1"/>
  <c r="E39" i="1"/>
  <c r="N39" i="1" s="1"/>
  <c r="D39" i="1"/>
  <c r="J38" i="1"/>
  <c r="L38" i="1" s="1"/>
  <c r="D38" i="1"/>
  <c r="E38" i="1" s="1"/>
  <c r="J37" i="1"/>
  <c r="K37" i="1" s="1"/>
  <c r="D37" i="1"/>
  <c r="E37" i="1" s="1"/>
  <c r="L36" i="1"/>
  <c r="K36" i="1"/>
  <c r="M36" i="1" s="1"/>
  <c r="J36" i="1"/>
  <c r="E36" i="1"/>
  <c r="F36" i="1" s="1"/>
  <c r="D36" i="1"/>
  <c r="L35" i="1"/>
  <c r="M35" i="1" s="1"/>
  <c r="K35" i="1"/>
  <c r="J35" i="1"/>
  <c r="F35" i="1"/>
  <c r="G35" i="1" s="1"/>
  <c r="E35" i="1"/>
  <c r="N35" i="1" s="1"/>
  <c r="D35" i="1"/>
  <c r="J34" i="1"/>
  <c r="L34" i="1" s="1"/>
  <c r="D34" i="1"/>
  <c r="E34" i="1" s="1"/>
  <c r="J33" i="1"/>
  <c r="K33" i="1" s="1"/>
  <c r="D33" i="1"/>
  <c r="E33" i="1" s="1"/>
  <c r="L32" i="1"/>
  <c r="K32" i="1"/>
  <c r="M32" i="1" s="1"/>
  <c r="J32" i="1"/>
  <c r="E32" i="1"/>
  <c r="F32" i="1" s="1"/>
  <c r="D32" i="1"/>
  <c r="L31" i="1"/>
  <c r="M31" i="1" s="1"/>
  <c r="K31" i="1"/>
  <c r="J31" i="1"/>
  <c r="F31" i="1"/>
  <c r="G31" i="1" s="1"/>
  <c r="E31" i="1"/>
  <c r="N31" i="1" s="1"/>
  <c r="D31" i="1"/>
  <c r="J30" i="1"/>
  <c r="L30" i="1" s="1"/>
  <c r="D30" i="1"/>
  <c r="E30" i="1" s="1"/>
  <c r="J29" i="1"/>
  <c r="K29" i="1" s="1"/>
  <c r="D29" i="1"/>
  <c r="E29" i="1" s="1"/>
  <c r="L28" i="1"/>
  <c r="K28" i="1"/>
  <c r="M28" i="1" s="1"/>
  <c r="J28" i="1"/>
  <c r="E28" i="1"/>
  <c r="F28" i="1" s="1"/>
  <c r="D28" i="1"/>
  <c r="L27" i="1"/>
  <c r="M27" i="1" s="1"/>
  <c r="K27" i="1"/>
  <c r="J27" i="1"/>
  <c r="F27" i="1"/>
  <c r="G27" i="1" s="1"/>
  <c r="E27" i="1"/>
  <c r="N27" i="1" s="1"/>
  <c r="D27" i="1"/>
  <c r="J26" i="1"/>
  <c r="L26" i="1" s="1"/>
  <c r="D26" i="1"/>
  <c r="E26" i="1" s="1"/>
  <c r="J25" i="1"/>
  <c r="K25" i="1" s="1"/>
  <c r="D25" i="1"/>
  <c r="E25" i="1" s="1"/>
  <c r="L24" i="1"/>
  <c r="K24" i="1"/>
  <c r="M24" i="1" s="1"/>
  <c r="J24" i="1"/>
  <c r="E24" i="1"/>
  <c r="F24" i="1" s="1"/>
  <c r="D24" i="1"/>
  <c r="L23" i="1"/>
  <c r="M23" i="1" s="1"/>
  <c r="K23" i="1"/>
  <c r="J23" i="1"/>
  <c r="F23" i="1"/>
  <c r="G23" i="1" s="1"/>
  <c r="E23" i="1"/>
  <c r="D23" i="1"/>
  <c r="J22" i="1"/>
  <c r="L22" i="1" s="1"/>
  <c r="D22" i="1"/>
  <c r="E22" i="1" s="1"/>
  <c r="J21" i="1"/>
  <c r="K21" i="1" s="1"/>
  <c r="D21" i="1"/>
  <c r="E21" i="1" s="1"/>
  <c r="L20" i="1"/>
  <c r="K20" i="1"/>
  <c r="M20" i="1" s="1"/>
  <c r="J20" i="1"/>
  <c r="E20" i="1"/>
  <c r="F20" i="1" s="1"/>
  <c r="D20" i="1"/>
  <c r="L19" i="1"/>
  <c r="M19" i="1" s="1"/>
  <c r="K19" i="1"/>
  <c r="J19" i="1"/>
  <c r="F19" i="1"/>
  <c r="G19" i="1" s="1"/>
  <c r="E19" i="1"/>
  <c r="N19" i="1" s="1"/>
  <c r="D19" i="1"/>
  <c r="J18" i="1"/>
  <c r="L18" i="1" s="1"/>
  <c r="D18" i="1"/>
  <c r="E18" i="1" s="1"/>
  <c r="J17" i="1"/>
  <c r="K17" i="1" s="1"/>
  <c r="D17" i="1"/>
  <c r="E17" i="1" s="1"/>
  <c r="L16" i="1"/>
  <c r="K16" i="1"/>
  <c r="M16" i="1" s="1"/>
  <c r="J16" i="1"/>
  <c r="E16" i="1"/>
  <c r="F16" i="1" s="1"/>
  <c r="D16" i="1"/>
  <c r="Q15" i="1"/>
  <c r="J15" i="1"/>
  <c r="L15" i="1" s="1"/>
  <c r="D15" i="1"/>
  <c r="E15" i="1" s="1"/>
  <c r="M17" i="1" l="1"/>
  <c r="F22" i="1"/>
  <c r="G22" i="1" s="1"/>
  <c r="G29" i="1"/>
  <c r="F29" i="1"/>
  <c r="G38" i="1"/>
  <c r="F38" i="1"/>
  <c r="G45" i="1"/>
  <c r="F45" i="1"/>
  <c r="F18" i="1"/>
  <c r="N18" i="1" s="1"/>
  <c r="G25" i="1"/>
  <c r="F25" i="1"/>
  <c r="M29" i="1"/>
  <c r="N29" i="1" s="1"/>
  <c r="F34" i="1"/>
  <c r="G34" i="1" s="1"/>
  <c r="G41" i="1"/>
  <c r="F41" i="1"/>
  <c r="F21" i="1"/>
  <c r="F30" i="1"/>
  <c r="N30" i="1" s="1"/>
  <c r="F37" i="1"/>
  <c r="G37" i="1" s="1"/>
  <c r="G46" i="1"/>
  <c r="F46" i="1"/>
  <c r="N46" i="1" s="1"/>
  <c r="F15" i="1"/>
  <c r="G15" i="1" s="1"/>
  <c r="F17" i="1"/>
  <c r="G17" i="1" s="1"/>
  <c r="N23" i="1"/>
  <c r="G26" i="1"/>
  <c r="F26" i="1"/>
  <c r="F33" i="1"/>
  <c r="G33" i="1" s="1"/>
  <c r="F42" i="1"/>
  <c r="G42" i="1" s="1"/>
  <c r="K15" i="1"/>
  <c r="M15" i="1" s="1"/>
  <c r="N15" i="1" s="1"/>
  <c r="G16" i="1"/>
  <c r="L17" i="1"/>
  <c r="K18" i="1"/>
  <c r="M18" i="1" s="1"/>
  <c r="G20" i="1"/>
  <c r="L21" i="1"/>
  <c r="M21" i="1" s="1"/>
  <c r="K22" i="1"/>
  <c r="M22" i="1" s="1"/>
  <c r="N22" i="1" s="1"/>
  <c r="G24" i="1"/>
  <c r="L25" i="1"/>
  <c r="M25" i="1" s="1"/>
  <c r="N25" i="1" s="1"/>
  <c r="K26" i="1"/>
  <c r="M26" i="1" s="1"/>
  <c r="N26" i="1" s="1"/>
  <c r="G28" i="1"/>
  <c r="L29" i="1"/>
  <c r="K30" i="1"/>
  <c r="M30" i="1" s="1"/>
  <c r="G32" i="1"/>
  <c r="L33" i="1"/>
  <c r="M33" i="1" s="1"/>
  <c r="K34" i="1"/>
  <c r="M34" i="1" s="1"/>
  <c r="N34" i="1" s="1"/>
  <c r="G36" i="1"/>
  <c r="L37" i="1"/>
  <c r="M37" i="1" s="1"/>
  <c r="N37" i="1" s="1"/>
  <c r="K38" i="1"/>
  <c r="M38" i="1" s="1"/>
  <c r="N38" i="1" s="1"/>
  <c r="G40" i="1"/>
  <c r="L41" i="1"/>
  <c r="M41" i="1" s="1"/>
  <c r="N41" i="1" s="1"/>
  <c r="K42" i="1"/>
  <c r="M42" i="1" s="1"/>
  <c r="G44" i="1"/>
  <c r="L45" i="1"/>
  <c r="M45" i="1" s="1"/>
  <c r="L46" i="1"/>
  <c r="L48" i="1"/>
  <c r="G50" i="1"/>
  <c r="G52" i="1"/>
  <c r="F59" i="1"/>
  <c r="N59" i="1"/>
  <c r="M60" i="1"/>
  <c r="F61" i="1"/>
  <c r="G61" i="1" s="1"/>
  <c r="L62" i="1"/>
  <c r="L64" i="1"/>
  <c r="G68" i="1"/>
  <c r="F75" i="1"/>
  <c r="N75" i="1"/>
  <c r="N77" i="1"/>
  <c r="F77" i="1"/>
  <c r="G77" i="1" s="1"/>
  <c r="L78" i="1"/>
  <c r="M81" i="1"/>
  <c r="F86" i="1"/>
  <c r="G86" i="1" s="1"/>
  <c r="F88" i="1"/>
  <c r="N88" i="1" s="1"/>
  <c r="N16" i="1"/>
  <c r="N20" i="1"/>
  <c r="N24" i="1"/>
  <c r="N28" i="1"/>
  <c r="N32" i="1"/>
  <c r="N36" i="1"/>
  <c r="N40" i="1"/>
  <c r="N44" i="1"/>
  <c r="G48" i="1"/>
  <c r="N48" i="1"/>
  <c r="M54" i="1"/>
  <c r="F55" i="1"/>
  <c r="G55" i="1" s="1"/>
  <c r="N55" i="1"/>
  <c r="M56" i="1"/>
  <c r="F57" i="1"/>
  <c r="G57" i="1" s="1"/>
  <c r="L58" i="1"/>
  <c r="M58" i="1" s="1"/>
  <c r="G59" i="1"/>
  <c r="G62" i="1"/>
  <c r="G64" i="1"/>
  <c r="N64" i="1"/>
  <c r="F66" i="1"/>
  <c r="G66" i="1" s="1"/>
  <c r="M70" i="1"/>
  <c r="F71" i="1"/>
  <c r="G71" i="1" s="1"/>
  <c r="N71" i="1"/>
  <c r="M72" i="1"/>
  <c r="F73" i="1"/>
  <c r="G73" i="1" s="1"/>
  <c r="L74" i="1"/>
  <c r="M74" i="1" s="1"/>
  <c r="G75" i="1"/>
  <c r="G78" i="1"/>
  <c r="N78" i="1"/>
  <c r="N80" i="1"/>
  <c r="G80" i="1"/>
  <c r="F82" i="1"/>
  <c r="G82" i="1" s="1"/>
  <c r="F84" i="1"/>
  <c r="N84" i="1"/>
  <c r="G84" i="1"/>
  <c r="N85" i="1"/>
  <c r="M93" i="1"/>
  <c r="F51" i="1"/>
  <c r="G51" i="1" s="1"/>
  <c r="N51" i="1"/>
  <c r="F53" i="1"/>
  <c r="N53" i="1" s="1"/>
  <c r="N60" i="1"/>
  <c r="F67" i="1"/>
  <c r="N67" i="1"/>
  <c r="M68" i="1"/>
  <c r="N68" i="1" s="1"/>
  <c r="N69" i="1"/>
  <c r="F69" i="1"/>
  <c r="G76" i="1"/>
  <c r="N94" i="1"/>
  <c r="G94" i="1"/>
  <c r="F94" i="1"/>
  <c r="M46" i="1"/>
  <c r="F47" i="1"/>
  <c r="G47" i="1" s="1"/>
  <c r="M48" i="1"/>
  <c r="F49" i="1"/>
  <c r="G49" i="1" s="1"/>
  <c r="L50" i="1"/>
  <c r="M50" i="1" s="1"/>
  <c r="N50" i="1" s="1"/>
  <c r="L52" i="1"/>
  <c r="M52" i="1" s="1"/>
  <c r="N52" i="1" s="1"/>
  <c r="G53" i="1"/>
  <c r="G54" i="1"/>
  <c r="N54" i="1"/>
  <c r="G56" i="1"/>
  <c r="N56" i="1"/>
  <c r="F58" i="1"/>
  <c r="G58" i="1" s="1"/>
  <c r="F60" i="1"/>
  <c r="G60" i="1" s="1"/>
  <c r="M62" i="1"/>
  <c r="N62" i="1" s="1"/>
  <c r="F63" i="1"/>
  <c r="N63" i="1" s="1"/>
  <c r="M64" i="1"/>
  <c r="F65" i="1"/>
  <c r="G65" i="1" s="1"/>
  <c r="L66" i="1"/>
  <c r="M66" i="1" s="1"/>
  <c r="G67" i="1"/>
  <c r="L68" i="1"/>
  <c r="G69" i="1"/>
  <c r="G70" i="1"/>
  <c r="N70" i="1"/>
  <c r="G72" i="1"/>
  <c r="N72" i="1"/>
  <c r="F74" i="1"/>
  <c r="F76" i="1"/>
  <c r="N76" i="1" s="1"/>
  <c r="M78" i="1"/>
  <c r="N90" i="1"/>
  <c r="G90" i="1"/>
  <c r="F90" i="1"/>
  <c r="F92" i="1"/>
  <c r="N92" i="1"/>
  <c r="G92" i="1"/>
  <c r="N79" i="1"/>
  <c r="F81" i="1"/>
  <c r="N81" i="1" s="1"/>
  <c r="K82" i="1"/>
  <c r="M82" i="1" s="1"/>
  <c r="N83" i="1"/>
  <c r="F85" i="1"/>
  <c r="K86" i="1"/>
  <c r="M86" i="1" s="1"/>
  <c r="N86" i="1" s="1"/>
  <c r="N87" i="1"/>
  <c r="F89" i="1"/>
  <c r="N89" i="1" s="1"/>
  <c r="K90" i="1"/>
  <c r="M90" i="1" s="1"/>
  <c r="N91" i="1"/>
  <c r="F93" i="1"/>
  <c r="N93" i="1" s="1"/>
  <c r="K94" i="1"/>
  <c r="M94" i="1" s="1"/>
  <c r="G85" i="1"/>
  <c r="G89" i="1"/>
  <c r="N21" i="1" l="1"/>
  <c r="N45" i="1"/>
  <c r="N74" i="1"/>
  <c r="G81" i="1"/>
  <c r="N65" i="1"/>
  <c r="N49" i="1"/>
  <c r="G74" i="1"/>
  <c r="N82" i="1"/>
  <c r="N73" i="1"/>
  <c r="N66" i="1"/>
  <c r="N42" i="1"/>
  <c r="N33" i="1"/>
  <c r="N17" i="1"/>
  <c r="G30" i="1"/>
  <c r="G21" i="1"/>
  <c r="G18" i="1"/>
  <c r="G93" i="1"/>
  <c r="N58" i="1"/>
  <c r="N57" i="1"/>
  <c r="G88" i="1"/>
  <c r="N61" i="1"/>
  <c r="G63" i="1"/>
  <c r="N47" i="1"/>
</calcChain>
</file>

<file path=xl/comments1.xml><?xml version="1.0" encoding="utf-8"?>
<comments xmlns="http://schemas.openxmlformats.org/spreadsheetml/2006/main">
  <authors>
    <author>Thanh An</author>
  </authors>
  <commentList>
    <comment ref="H19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thay đh số cũ 8288.
(8288-8262)+5=31</t>
        </r>
      </text>
    </comment>
    <comment ref="I19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thay đh số cũ 8288.
(8288-8262)+5=31</t>
        </r>
      </text>
    </comment>
    <comment ref="I25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thay đh đầu tháng 2/2018 (số cũ: 340)
(340-338)+2=4</t>
        </r>
      </text>
    </comment>
    <comment ref="H30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1662
(1662-1653)+10=19
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1662
(1662-1653)+10=19
</t>
        </r>
      </text>
    </comment>
    <comment ref="H31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Số cũ: 1563
=(1563-1558)+13=18
</t>
        </r>
      </text>
    </comment>
    <comment ref="I31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Số cũ: 1563
=(1563-1558)+13=18
</t>
        </r>
      </text>
    </comment>
    <comment ref="I59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Thay ĐH số cũ 602
(602-600)+4=6</t>
        </r>
      </text>
    </comment>
    <comment ref="H64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4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1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Thay đh số cũ 510. số trước khi thay là 525
=(525-510)+8=23</t>
        </r>
      </text>
    </comment>
    <comment ref="I71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Thay đh số cũ 510. số trước khi thay là 525
=(525-510)+8=23</t>
        </r>
      </text>
    </comment>
    <comment ref="H75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thay ĐH số cũ 1342
=(1342-1332)+9=19
</t>
        </r>
      </text>
    </comment>
    <comment ref="I75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thay ĐH số cũ 1342
=(1342-1332)+9=19
</t>
        </r>
      </text>
    </comment>
    <comment ref="H80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đồng hồ.số mới 56</t>
        </r>
      </text>
    </comment>
    <comment ref="I80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đồng hồ.số mới 56</t>
        </r>
      </text>
    </comment>
    <comment ref="H81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thay đh nước số cũ là 2011=(2011-2000)+13=24</t>
        </r>
      </text>
    </comment>
    <comment ref="I81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thay đh nước số cũ là 2011=(2011-2000)+13=24</t>
        </r>
      </text>
    </comment>
    <comment ref="H82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82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84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1653
=(1653-1648)+16=21
</t>
        </r>
      </text>
    </comment>
    <comment ref="I84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1653
=(1653-1648)+16=21
</t>
        </r>
      </text>
    </comment>
    <comment ref="H88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474
=(474-473)+17=18
</t>
        </r>
      </text>
    </comment>
    <comment ref="I88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474
=(474-473)+17=18
</t>
        </r>
      </text>
    </comment>
  </commentList>
</comments>
</file>

<file path=xl/sharedStrings.xml><?xml version="1.0" encoding="utf-8"?>
<sst xmlns="http://schemas.openxmlformats.org/spreadsheetml/2006/main" count="116" uniqueCount="112">
  <si>
    <t>TRƯỜNG ĐẠI HỌC SƯ PHẠM KỸ THUẬT TP. HCM</t>
  </si>
  <si>
    <r>
      <t>BAN Q</t>
    </r>
    <r>
      <rPr>
        <b/>
        <u/>
        <sz val="13"/>
        <rFont val="Times New Roman"/>
        <family val="1"/>
      </rPr>
      <t>UẢN LÝ KÝ T</t>
    </r>
    <r>
      <rPr>
        <b/>
        <sz val="13"/>
        <rFont val="Times New Roman"/>
        <family val="1"/>
      </rPr>
      <t>ÚC XÁ</t>
    </r>
  </si>
  <si>
    <t xml:space="preserve">  DANH SÁCH NỘP TIỀN ĐIỆN NƯỚC SINH HOẠT  CƠ SỞ I</t>
  </si>
  <si>
    <t>Tháng 2 năm 2018</t>
  </si>
  <si>
    <t xml:space="preserve">Giá tiền điện sinh hoạt: </t>
  </si>
  <si>
    <t>0-&gt;100 kw/h</t>
  </si>
  <si>
    <t>1.549đ</t>
  </si>
  <si>
    <t>401-&gt;600 kw/h</t>
  </si>
  <si>
    <t>2.340đ</t>
  </si>
  <si>
    <t>101-&gt;200 kw/h</t>
  </si>
  <si>
    <t>1.600đ</t>
  </si>
  <si>
    <t>601-&gt;800kw/h</t>
  </si>
  <si>
    <t>2.615đ</t>
  </si>
  <si>
    <t>201-&gt;400 kw/h</t>
  </si>
  <si>
    <t>1.858đ</t>
  </si>
  <si>
    <t>801-&gt;…..kw/h</t>
  </si>
  <si>
    <t>2.701đ</t>
  </si>
  <si>
    <t>Giá tiền nước theo công văn số: 1376/CNTĐ-TCHC của Công ty CP cấp nước Thủ Đức:</t>
  </si>
  <si>
    <t>Giá tiền nước trong định mức: 4 m3 /SV x 6.000đ</t>
  </si>
  <si>
    <r>
      <t>Giá tiền nước vượt định mức: 1 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 xml:space="preserve">  x 13.000đ</t>
    </r>
  </si>
  <si>
    <t>Phòng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</si>
  <si>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</si>
  <si>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</si>
  <si>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</si>
  <si>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</si>
  <si>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</si>
  <si>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</si>
  <si>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</t>
  </si>
  <si>
    <t>VAT</t>
  </si>
  <si>
    <t>Tiền nộp đã có thuế</t>
  </si>
  <si>
    <t>Trong định mức</t>
  </si>
  <si>
    <t>Vượt định mức</t>
  </si>
  <si>
    <t>D101</t>
  </si>
  <si>
    <t>D102</t>
  </si>
  <si>
    <t>D 103</t>
  </si>
  <si>
    <t>D 104</t>
  </si>
  <si>
    <t>D 105</t>
  </si>
  <si>
    <t>D 106</t>
  </si>
  <si>
    <t>D 107</t>
  </si>
  <si>
    <t>D 108</t>
  </si>
  <si>
    <t>D 109</t>
  </si>
  <si>
    <t>D 110</t>
  </si>
  <si>
    <t>D 111</t>
  </si>
  <si>
    <t>D 112</t>
  </si>
  <si>
    <t>D 113</t>
  </si>
  <si>
    <t>D 114</t>
  </si>
  <si>
    <t>D 115</t>
  </si>
  <si>
    <t>D 116</t>
  </si>
  <si>
    <t>D 117</t>
  </si>
  <si>
    <t>D 118</t>
  </si>
  <si>
    <t>D 119</t>
  </si>
  <si>
    <t>D 120</t>
  </si>
  <si>
    <t>D 201</t>
  </si>
  <si>
    <t>D 202</t>
  </si>
  <si>
    <t>D 203</t>
  </si>
  <si>
    <t>D 204</t>
  </si>
  <si>
    <t>D 205</t>
  </si>
  <si>
    <t>D 206</t>
  </si>
  <si>
    <t>D 207</t>
  </si>
  <si>
    <t>D 208</t>
  </si>
  <si>
    <t>D 209</t>
  </si>
  <si>
    <t>D 210</t>
  </si>
  <si>
    <t>D 211</t>
  </si>
  <si>
    <t>D 212</t>
  </si>
  <si>
    <t>D 213</t>
  </si>
  <si>
    <t>D 214</t>
  </si>
  <si>
    <t>D 215</t>
  </si>
  <si>
    <t>D 216</t>
  </si>
  <si>
    <t>D 217</t>
  </si>
  <si>
    <t>D 218</t>
  </si>
  <si>
    <t>D 219</t>
  </si>
  <si>
    <t>D 220</t>
  </si>
  <si>
    <t>D 301</t>
  </si>
  <si>
    <t>D 302</t>
  </si>
  <si>
    <t>D 303</t>
  </si>
  <si>
    <t>D 304</t>
  </si>
  <si>
    <t>D 305</t>
  </si>
  <si>
    <t>D 306</t>
  </si>
  <si>
    <t>D 307</t>
  </si>
  <si>
    <t>D 308</t>
  </si>
  <si>
    <t>D 309</t>
  </si>
  <si>
    <t>D 310</t>
  </si>
  <si>
    <t>D 311</t>
  </si>
  <si>
    <t>D 312</t>
  </si>
  <si>
    <t>D 313</t>
  </si>
  <si>
    <t>D 314</t>
  </si>
  <si>
    <t>D 315</t>
  </si>
  <si>
    <t>D 316</t>
  </si>
  <si>
    <t>D 317</t>
  </si>
  <si>
    <t>D 318</t>
  </si>
  <si>
    <t>D 319</t>
  </si>
  <si>
    <t>D 320</t>
  </si>
  <si>
    <t>D 401</t>
  </si>
  <si>
    <t>D 402</t>
  </si>
  <si>
    <t>D 403</t>
  </si>
  <si>
    <t>D 404</t>
  </si>
  <si>
    <t>D 405</t>
  </si>
  <si>
    <t>D 406</t>
  </si>
  <si>
    <t>D 407</t>
  </si>
  <si>
    <t>D 408</t>
  </si>
  <si>
    <t>D 409</t>
  </si>
  <si>
    <t>D 410</t>
  </si>
  <si>
    <t>D 411</t>
  </si>
  <si>
    <t>D 412</t>
  </si>
  <si>
    <t>D 413</t>
  </si>
  <si>
    <t>D 414</t>
  </si>
  <si>
    <t>D 415</t>
  </si>
  <si>
    <t>D 416</t>
  </si>
  <si>
    <t>D 417</t>
  </si>
  <si>
    <t>D 418</t>
  </si>
  <si>
    <t>D 419</t>
  </si>
  <si>
    <t>D 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</si>
</sst>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vertAlign val="superscript"/>
      <sz val="13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7" fillId="0" borderId="0"/>
    <xf numFmtId="0" fontId="17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3" fontId="3" fillId="0" borderId="0" xfId="0" applyNumberFormat="1" applyFont="1" applyAlignment="1"/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7" fillId="0" borderId="0" xfId="0" applyFont="1" applyAlignment="1">
      <alignment horizontal="center"/>
    </xf>
    <xf numFmtId="165" fontId="8" fillId="0" borderId="0" xfId="1" applyNumberFormat="1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10" fillId="2" borderId="0" xfId="0" applyFont="1" applyFill="1" applyAlignment="1"/>
    <xf numFmtId="0" fontId="11" fillId="0" borderId="0" xfId="0" applyFont="1" applyAlignment="1"/>
    <xf numFmtId="0" fontId="12" fillId="0" borderId="0" xfId="0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13" fillId="2" borderId="0" xfId="0" applyFont="1" applyFill="1" applyAlignment="1">
      <alignment horizontal="right"/>
    </xf>
    <xf numFmtId="0" fontId="7" fillId="0" borderId="0" xfId="0" applyFont="1" applyAlignment="1">
      <alignment horizontal="center" vertical="center"/>
    </xf>
    <xf numFmtId="0" fontId="14" fillId="0" borderId="0" xfId="0" applyFont="1" applyAlignment="1"/>
    <xf numFmtId="165" fontId="14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4" fillId="0" borderId="0" xfId="0" applyFont="1" applyBorder="1" applyAlignment="1"/>
    <xf numFmtId="165" fontId="14" fillId="0" borderId="0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3" fontId="14" fillId="0" borderId="0" xfId="0" applyNumberFormat="1" applyFont="1" applyBorder="1" applyAlignment="1"/>
    <xf numFmtId="3" fontId="7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165" fontId="8" fillId="0" borderId="8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3" fontId="19" fillId="0" borderId="8" xfId="0" applyNumberFormat="1" applyFont="1" applyFill="1" applyBorder="1" applyAlignment="1">
      <alignment horizontal="right" vertical="center" wrapText="1"/>
    </xf>
    <xf numFmtId="0" fontId="13" fillId="0" borderId="0" xfId="0" applyFont="1"/>
    <xf numFmtId="3" fontId="8" fillId="0" borderId="8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center" vertical="center"/>
      <protection hidden="1"/>
    </xf>
    <xf numFmtId="0" fontId="18" fillId="0" borderId="8" xfId="2" applyFont="1" applyBorder="1" applyProtection="1">
      <protection hidden="1"/>
    </xf>
    <xf numFmtId="165" fontId="19" fillId="0" borderId="8" xfId="1" applyNumberFormat="1" applyFont="1" applyFill="1" applyBorder="1" applyAlignment="1" applyProtection="1">
      <alignment horizontal="right" vertical="center" wrapText="1"/>
      <protection hidden="1"/>
    </xf>
    <xf numFmtId="3" fontId="19" fillId="0" borderId="8" xfId="0" applyNumberFormat="1" applyFont="1" applyFill="1" applyBorder="1" applyAlignment="1" applyProtection="1">
      <alignment vertical="center" wrapText="1"/>
      <protection hidden="1"/>
    </xf>
    <xf numFmtId="0" fontId="18" fillId="0" borderId="8" xfId="3" applyFont="1" applyFill="1" applyBorder="1" applyProtection="1">
      <protection hidden="1"/>
    </xf>
    <xf numFmtId="1" fontId="19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19" fillId="0" borderId="8" xfId="0" applyNumberFormat="1" applyFont="1" applyFill="1" applyBorder="1" applyAlignment="1" applyProtection="1">
      <alignment horizontal="right" vertical="center" wrapText="1"/>
      <protection hidden="1"/>
    </xf>
    <xf numFmtId="1" fontId="19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10" fillId="2" borderId="8" xfId="0" applyNumberFormat="1" applyFont="1" applyFill="1" applyBorder="1" applyAlignment="1" applyProtection="1">
      <alignment horizontal="right" vertical="center" wrapText="1"/>
      <protection hidden="1"/>
    </xf>
    <xf numFmtId="0" fontId="18" fillId="0" borderId="8" xfId="3" applyFont="1" applyBorder="1" applyProtection="1"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9" fillId="0" borderId="8" xfId="2" applyFont="1" applyFill="1" applyBorder="1" applyProtection="1">
      <protection hidden="1"/>
    </xf>
    <xf numFmtId="3" fontId="8" fillId="0" borderId="8" xfId="0" applyNumberFormat="1" applyFont="1" applyFill="1" applyBorder="1" applyAlignment="1" applyProtection="1">
      <alignment vertical="center" wrapText="1"/>
      <protection hidden="1"/>
    </xf>
    <xf numFmtId="0" fontId="9" fillId="0" borderId="8" xfId="3" applyFont="1" applyFill="1" applyBorder="1" applyProtection="1">
      <protection hidden="1"/>
    </xf>
    <xf numFmtId="3" fontId="8" fillId="0" borderId="8" xfId="0" applyNumberFormat="1" applyFont="1" applyFill="1" applyBorder="1" applyAlignment="1" applyProtection="1">
      <alignment horizontal="right" vertical="center" wrapText="1"/>
      <protection hidden="1"/>
    </xf>
    <xf numFmtId="1" fontId="8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8" xfId="2" applyFont="1" applyFill="1" applyBorder="1" applyAlignment="1" applyProtection="1">
      <alignment horizontal="center" vertical="center"/>
      <protection hidden="1"/>
    </xf>
    <xf numFmtId="0" fontId="9" fillId="0" borderId="8" xfId="3" applyFont="1" applyFill="1" applyBorder="1" applyAlignment="1" applyProtection="1">
      <alignment horizontal="right" vertical="center"/>
      <protection hidden="1"/>
    </xf>
    <xf numFmtId="0" fontId="9" fillId="0" borderId="11" xfId="3" applyFont="1" applyFill="1" applyBorder="1" applyProtection="1">
      <protection hidden="1"/>
    </xf>
    <xf numFmtId="0" fontId="9" fillId="0" borderId="8" xfId="2" applyFont="1" applyBorder="1" applyProtection="1">
      <protection hidden="1"/>
    </xf>
    <xf numFmtId="0" fontId="9" fillId="0" borderId="8" xfId="3" applyFont="1" applyBorder="1" applyProtection="1">
      <protection hidden="1"/>
    </xf>
  </cellXfs>
  <cellStyles count="4">
    <cellStyle name="Comma 2" xfId="1"/>
    <cellStyle name="Normal" xfId="0" builtinId="0"/>
    <cellStyle name="Normal 2 2" xfId="2"/>
    <cellStyle name="Norm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94"/>
  <sheetViews>
    <sheetView tabSelected="1" workbookViewId="0">
      <selection activeCell="U95" sqref="U95"/>
    </sheetView>
  </sheetViews>
  <sheetFormatPr defaultRowHeight="15" x14ac:dyDescent="0.25"/>
  <cols>
    <col min="5" max="5" width="10.85546875" customWidth="1"/>
    <col min="7" max="7" width="11.42578125" customWidth="1"/>
    <col min="13" max="13" width="11.85546875" customWidth="1"/>
    <col min="14" max="14" width="11.42578125" customWidth="1"/>
    <col min="15" max="15" width="9.140625" hidden="1" customWidth="1"/>
    <col min="16" max="16" width="0.140625" hidden="1" customWidth="1"/>
    <col min="17" max="17" width="9.140625" hidden="1" customWidth="1"/>
  </cols>
  <sheetData>
    <row r="1" spans="1:20" ht="16.5" x14ac:dyDescent="0.25">
      <c r="A1" s="1" t="s">
        <v>0</v>
      </c>
      <c r="B1" s="1"/>
      <c r="C1" s="1"/>
      <c r="D1" s="1"/>
      <c r="E1" s="1"/>
      <c r="F1" s="1"/>
      <c r="G1" s="2"/>
      <c r="H1" s="3"/>
      <c r="I1" s="4"/>
      <c r="J1" s="5"/>
      <c r="K1" s="6"/>
      <c r="L1" s="7"/>
      <c r="M1" s="8"/>
      <c r="N1" s="9"/>
      <c r="O1" s="8"/>
      <c r="P1" s="8"/>
      <c r="Q1" s="8"/>
    </row>
    <row r="2" spans="1:20" ht="16.5" x14ac:dyDescent="0.25">
      <c r="A2" s="10" t="s">
        <v>1</v>
      </c>
      <c r="B2" s="10"/>
      <c r="C2" s="10"/>
      <c r="D2" s="10"/>
      <c r="E2" s="10"/>
      <c r="F2" s="10"/>
      <c r="G2" s="11"/>
      <c r="H2" s="12"/>
      <c r="I2" s="13"/>
      <c r="J2" s="5"/>
      <c r="K2" s="6"/>
      <c r="L2" s="7"/>
      <c r="M2" s="8"/>
      <c r="N2" s="9"/>
      <c r="O2" s="8"/>
      <c r="P2" s="8"/>
      <c r="Q2" s="8"/>
    </row>
    <row r="3" spans="1:20" ht="20.25" x14ac:dyDescent="0.3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0" ht="18.75" x14ac:dyDescent="0.3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0" ht="18.75" x14ac:dyDescent="0.3">
      <c r="A5" s="16"/>
      <c r="B5" s="17"/>
      <c r="C5" s="18"/>
      <c r="D5" s="19"/>
      <c r="E5" s="20"/>
      <c r="F5" s="20"/>
      <c r="G5" s="20"/>
      <c r="H5" s="20"/>
      <c r="I5" s="20"/>
      <c r="J5" s="21"/>
      <c r="K5" s="21"/>
      <c r="L5" s="20"/>
      <c r="M5" s="20"/>
      <c r="N5" s="22"/>
      <c r="O5" s="20"/>
      <c r="P5" s="20"/>
      <c r="Q5" s="20"/>
    </row>
    <row r="6" spans="1:20" ht="18.75" x14ac:dyDescent="0.3">
      <c r="A6" s="1" t="s">
        <v>4</v>
      </c>
      <c r="B6" s="1"/>
      <c r="C6" s="1"/>
      <c r="D6" s="1"/>
      <c r="E6" s="8"/>
      <c r="F6" s="23" t="s">
        <v>5</v>
      </c>
      <c r="G6" s="23"/>
      <c r="H6" s="23"/>
      <c r="I6" s="24" t="s">
        <v>6</v>
      </c>
      <c r="J6" s="25"/>
      <c r="K6" s="24"/>
      <c r="L6" s="23" t="s">
        <v>7</v>
      </c>
      <c r="M6" s="23"/>
      <c r="N6" s="26" t="s">
        <v>8</v>
      </c>
      <c r="O6" s="24"/>
      <c r="P6" s="27"/>
      <c r="Q6" s="27"/>
    </row>
    <row r="7" spans="1:20" ht="18.75" x14ac:dyDescent="0.3">
      <c r="A7" s="16"/>
      <c r="B7" s="28"/>
      <c r="C7" s="28"/>
      <c r="D7" s="29"/>
      <c r="E7" s="27"/>
      <c r="F7" s="23" t="s">
        <v>9</v>
      </c>
      <c r="G7" s="23"/>
      <c r="H7" s="23"/>
      <c r="I7" s="24" t="s">
        <v>10</v>
      </c>
      <c r="J7" s="25"/>
      <c r="K7" s="24"/>
      <c r="L7" s="23" t="s">
        <v>11</v>
      </c>
      <c r="M7" s="23"/>
      <c r="N7" s="26" t="s">
        <v>12</v>
      </c>
      <c r="O7" s="24"/>
      <c r="P7" s="27"/>
      <c r="Q7" s="27"/>
    </row>
    <row r="8" spans="1:20" ht="18.75" x14ac:dyDescent="0.3">
      <c r="A8" s="16"/>
      <c r="B8" s="28"/>
      <c r="C8" s="28"/>
      <c r="D8" s="29"/>
      <c r="E8" s="27"/>
      <c r="F8" s="23" t="s">
        <v>13</v>
      </c>
      <c r="G8" s="23"/>
      <c r="H8" s="23"/>
      <c r="I8" s="24" t="s">
        <v>14</v>
      </c>
      <c r="J8" s="25"/>
      <c r="K8" s="24"/>
      <c r="L8" s="23" t="s">
        <v>15</v>
      </c>
      <c r="M8" s="23"/>
      <c r="N8" s="26" t="s">
        <v>16</v>
      </c>
      <c r="O8" s="24"/>
      <c r="P8" s="27"/>
      <c r="Q8" s="27"/>
    </row>
    <row r="9" spans="1:20" ht="16.5" x14ac:dyDescent="0.25">
      <c r="A9" s="30" t="s">
        <v>17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"/>
      <c r="P9" s="3"/>
      <c r="Q9" s="3"/>
    </row>
    <row r="10" spans="1:20" ht="16.5" x14ac:dyDescent="0.25">
      <c r="A10" s="30" t="s">
        <v>18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8"/>
      <c r="P10" s="8"/>
      <c r="Q10" s="8"/>
    </row>
    <row r="11" spans="1:20" ht="19.5" x14ac:dyDescent="0.25">
      <c r="A11" s="31" t="s">
        <v>19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32"/>
      <c r="Q11" s="32"/>
    </row>
    <row r="12" spans="1:20" ht="18.75" x14ac:dyDescent="0.3">
      <c r="A12" s="16"/>
      <c r="B12" s="33"/>
      <c r="C12" s="33"/>
      <c r="D12" s="34"/>
      <c r="E12" s="35"/>
      <c r="F12" s="35"/>
      <c r="G12" s="35"/>
      <c r="H12" s="33"/>
      <c r="I12" s="36"/>
      <c r="J12" s="37"/>
      <c r="K12" s="38"/>
      <c r="L12" s="39"/>
      <c r="M12" s="35"/>
      <c r="N12" s="40"/>
      <c r="O12" s="35"/>
      <c r="P12" s="35"/>
      <c r="Q12" s="35"/>
    </row>
    <row r="13" spans="1:20" ht="15.75" x14ac:dyDescent="0.25">
      <c r="A13" s="41" t="s">
        <v>20</v>
      </c>
      <c r="B13" s="42" t="s">
        <v>21</v>
      </c>
      <c r="C13" s="43"/>
      <c r="D13" s="43"/>
      <c r="E13" s="43"/>
      <c r="F13" s="43"/>
      <c r="G13" s="44"/>
      <c r="H13" s="42" t="s">
        <v>22</v>
      </c>
      <c r="I13" s="43"/>
      <c r="J13" s="43"/>
      <c r="K13" s="43"/>
      <c r="L13" s="43"/>
      <c r="M13" s="44"/>
      <c r="N13" s="45" t="s">
        <v>23</v>
      </c>
      <c r="O13" s="46"/>
      <c r="P13" s="46"/>
      <c r="Q13" s="46"/>
    </row>
    <row r="14" spans="1:20" ht="47.25" x14ac:dyDescent="0.25">
      <c r="A14" s="47"/>
      <c r="B14" s="48" t="s">
        <v>24</v>
      </c>
      <c r="C14" s="49" t="s">
        <v>25</v>
      </c>
      <c r="D14" s="50" t="s">
        <v>26</v>
      </c>
      <c r="E14" s="51" t="s">
        <v>27</v>
      </c>
      <c r="F14" s="52" t="s">
        <v>28</v>
      </c>
      <c r="G14" s="53" t="s">
        <v>29</v>
      </c>
      <c r="H14" s="54" t="s">
        <v>24</v>
      </c>
      <c r="I14" s="49" t="s">
        <v>25</v>
      </c>
      <c r="J14" s="55" t="s">
        <v>26</v>
      </c>
      <c r="K14" s="56" t="s">
        <v>30</v>
      </c>
      <c r="L14" s="56" t="s">
        <v>31</v>
      </c>
      <c r="M14" s="54" t="s">
        <v>27</v>
      </c>
      <c r="N14" s="57"/>
      <c r="O14" s="58"/>
      <c r="P14" s="58"/>
      <c r="Q14" s="58"/>
    </row>
    <row r="15" spans="1:20" ht="15.75" x14ac:dyDescent="0.25">
      <c r="A15" s="63" t="s">
        <v>32</v>
      </c>
      <c r="B15" s="64">
        <v>30358</v>
      </c>
      <c r="C15" s="64">
        <v>30404</v>
      </c>
      <c r="D15" s="65">
        <f>C15-B15</f>
        <v>46</v>
      </c>
      <c r="E15" s="66">
        <f>ROUND(IF(D15&gt;800,(D15-800)*2701+2615*200+2340*200+1858*200+1600*100+100*1549,IF(D15&gt;600,(D15-600)*2615+200*2340+200*1858+100*1600+100*1549,IF(D15&gt;400,(D15-400)*2340+200*1858+100*1600+100*1549,IF(D15&gt;200,(D15-200)*1858+100*1600+100*1549,IF(D15&gt;100,(D15-100)*1600+100*1549,D15*1549))))),-3)</f>
        <v>71000</v>
      </c>
      <c r="F15" s="66">
        <f>ROUND(E15*10%,-3)</f>
        <v>7000</v>
      </c>
      <c r="G15" s="66">
        <f>E15+F15</f>
        <v>78000</v>
      </c>
      <c r="H15" s="67">
        <v>7753</v>
      </c>
      <c r="I15" s="67">
        <v>7759</v>
      </c>
      <c r="J15" s="68">
        <f t="shared" ref="J15:J78" si="0">I15-H15</f>
        <v>6</v>
      </c>
      <c r="K15" s="69">
        <f>IF(J15&lt;=32,J15,32)</f>
        <v>6</v>
      </c>
      <c r="L15" s="70">
        <f>IF(J15&gt;32,J15-32,0)</f>
        <v>0</v>
      </c>
      <c r="M15" s="69">
        <f>ROUND((K15*6000+L15*13000),-3)</f>
        <v>36000</v>
      </c>
      <c r="N15" s="71">
        <f t="shared" ref="N15:N78" si="1">ROUND(E15+F15+M15,-3)</f>
        <v>114000</v>
      </c>
      <c r="O15" s="59">
        <v>2100</v>
      </c>
      <c r="P15" s="59">
        <v>11</v>
      </c>
      <c r="Q15" s="59">
        <f>ROUND(O15*P15,-3)</f>
        <v>23000</v>
      </c>
      <c r="T15" s="60"/>
    </row>
    <row r="16" spans="1:20" ht="15.75" x14ac:dyDescent="0.25">
      <c r="A16" s="63" t="s">
        <v>33</v>
      </c>
      <c r="B16" s="64">
        <v>35036</v>
      </c>
      <c r="C16" s="64">
        <v>35079</v>
      </c>
      <c r="D16" s="65">
        <f t="shared" ref="D16:D79" si="2">C16-B16</f>
        <v>43</v>
      </c>
      <c r="E16" s="66">
        <f t="shared" ref="E16:E79" si="3">ROUND(IF(D16&gt;800,(D16-800)*2701+2615*200+2340*200+1858*200+1600*100+100*1549,IF(D16&gt;600,(D16-600)*2615+200*2340+200*1858+100*1600+100*1549,IF(D16&gt;400,(D16-400)*2340+200*1858+100*1600+100*1549,IF(D16&gt;200,(D16-200)*1858+100*1600+100*1549,IF(D16&gt;100,(D16-100)*1600+100*1549,D16*1549))))),-3)</f>
        <v>67000</v>
      </c>
      <c r="F16" s="66">
        <f t="shared" ref="F16:F79" si="4">ROUND(E16*10%,-3)</f>
        <v>7000</v>
      </c>
      <c r="G16" s="66">
        <f t="shared" ref="G16:G79" si="5">E16+F16</f>
        <v>74000</v>
      </c>
      <c r="H16" s="72">
        <v>637</v>
      </c>
      <c r="I16" s="72">
        <v>655</v>
      </c>
      <c r="J16" s="68">
        <f t="shared" si="0"/>
        <v>18</v>
      </c>
      <c r="K16" s="69">
        <f t="shared" ref="K16:K79" si="6">IF(J16&lt;=32,J16,32)</f>
        <v>18</v>
      </c>
      <c r="L16" s="70">
        <f t="shared" ref="L16:L79" si="7">IF(J16&gt;32,J16-32,0)</f>
        <v>0</v>
      </c>
      <c r="M16" s="69">
        <f t="shared" ref="M16:M79" si="8">ROUND((K16*6000+L16*13000),-3)</f>
        <v>108000</v>
      </c>
      <c r="N16" s="71">
        <f t="shared" si="1"/>
        <v>182000</v>
      </c>
      <c r="O16" s="59">
        <v>2100</v>
      </c>
      <c r="P16" s="59">
        <v>18</v>
      </c>
      <c r="Q16" s="59">
        <v>65000</v>
      </c>
    </row>
    <row r="17" spans="1:17" ht="15.75" x14ac:dyDescent="0.25">
      <c r="A17" s="73" t="s">
        <v>34</v>
      </c>
      <c r="B17" s="74">
        <v>37132</v>
      </c>
      <c r="C17" s="74">
        <v>37158</v>
      </c>
      <c r="D17" s="65">
        <f t="shared" si="2"/>
        <v>26</v>
      </c>
      <c r="E17" s="66">
        <f t="shared" si="3"/>
        <v>40000</v>
      </c>
      <c r="F17" s="75">
        <f t="shared" si="4"/>
        <v>4000</v>
      </c>
      <c r="G17" s="66">
        <f t="shared" si="5"/>
        <v>44000</v>
      </c>
      <c r="H17" s="76">
        <v>420</v>
      </c>
      <c r="I17" s="76">
        <v>425</v>
      </c>
      <c r="J17" s="68">
        <f t="shared" si="0"/>
        <v>5</v>
      </c>
      <c r="K17" s="77">
        <f t="shared" si="6"/>
        <v>5</v>
      </c>
      <c r="L17" s="78">
        <f t="shared" si="7"/>
        <v>0</v>
      </c>
      <c r="M17" s="69">
        <f t="shared" si="8"/>
        <v>30000</v>
      </c>
      <c r="N17" s="71">
        <f t="shared" si="1"/>
        <v>74000</v>
      </c>
      <c r="O17" s="61">
        <v>2100</v>
      </c>
      <c r="P17" s="61">
        <v>52</v>
      </c>
      <c r="Q17" s="61">
        <v>35000</v>
      </c>
    </row>
    <row r="18" spans="1:17" ht="15.75" x14ac:dyDescent="0.25">
      <c r="A18" s="73" t="s">
        <v>35</v>
      </c>
      <c r="B18" s="74">
        <v>2102</v>
      </c>
      <c r="C18" s="74">
        <v>2148</v>
      </c>
      <c r="D18" s="65">
        <f t="shared" si="2"/>
        <v>46</v>
      </c>
      <c r="E18" s="66">
        <f t="shared" si="3"/>
        <v>71000</v>
      </c>
      <c r="F18" s="75">
        <f t="shared" si="4"/>
        <v>7000</v>
      </c>
      <c r="G18" s="66">
        <f t="shared" si="5"/>
        <v>78000</v>
      </c>
      <c r="H18" s="76">
        <v>382</v>
      </c>
      <c r="I18" s="76">
        <v>390</v>
      </c>
      <c r="J18" s="68">
        <f t="shared" si="0"/>
        <v>8</v>
      </c>
      <c r="K18" s="77">
        <f t="shared" si="6"/>
        <v>8</v>
      </c>
      <c r="L18" s="78">
        <f t="shared" si="7"/>
        <v>0</v>
      </c>
      <c r="M18" s="69">
        <f t="shared" si="8"/>
        <v>48000</v>
      </c>
      <c r="N18" s="71">
        <f t="shared" si="1"/>
        <v>126000</v>
      </c>
      <c r="O18" s="61">
        <v>2100</v>
      </c>
      <c r="P18" s="61">
        <v>34</v>
      </c>
      <c r="Q18" s="61">
        <v>10000</v>
      </c>
    </row>
    <row r="19" spans="1:17" ht="15.75" x14ac:dyDescent="0.25">
      <c r="A19" s="73" t="s">
        <v>36</v>
      </c>
      <c r="B19" s="74">
        <v>11733</v>
      </c>
      <c r="C19" s="74">
        <v>11758</v>
      </c>
      <c r="D19" s="65">
        <f t="shared" si="2"/>
        <v>25</v>
      </c>
      <c r="E19" s="66">
        <f t="shared" si="3"/>
        <v>39000</v>
      </c>
      <c r="F19" s="75">
        <f t="shared" si="4"/>
        <v>4000</v>
      </c>
      <c r="G19" s="66">
        <f t="shared" si="5"/>
        <v>43000</v>
      </c>
      <c r="H19" s="76">
        <v>57</v>
      </c>
      <c r="I19" s="76">
        <v>64</v>
      </c>
      <c r="J19" s="68">
        <f t="shared" si="0"/>
        <v>7</v>
      </c>
      <c r="K19" s="77">
        <f t="shared" si="6"/>
        <v>7</v>
      </c>
      <c r="L19" s="78">
        <f t="shared" si="7"/>
        <v>0</v>
      </c>
      <c r="M19" s="69">
        <f t="shared" si="8"/>
        <v>42000</v>
      </c>
      <c r="N19" s="71">
        <f t="shared" si="1"/>
        <v>85000</v>
      </c>
      <c r="O19" s="61">
        <v>2100</v>
      </c>
      <c r="P19" s="61">
        <v>16</v>
      </c>
      <c r="Q19" s="61">
        <v>35000</v>
      </c>
    </row>
    <row r="20" spans="1:17" ht="15.75" x14ac:dyDescent="0.25">
      <c r="A20" s="73" t="s">
        <v>37</v>
      </c>
      <c r="B20" s="74">
        <v>31377</v>
      </c>
      <c r="C20" s="74">
        <v>31408</v>
      </c>
      <c r="D20" s="65">
        <f t="shared" si="2"/>
        <v>31</v>
      </c>
      <c r="E20" s="66">
        <f t="shared" si="3"/>
        <v>48000</v>
      </c>
      <c r="F20" s="75">
        <f t="shared" si="4"/>
        <v>5000</v>
      </c>
      <c r="G20" s="66">
        <f t="shared" si="5"/>
        <v>53000</v>
      </c>
      <c r="H20" s="76">
        <v>2738</v>
      </c>
      <c r="I20" s="76">
        <v>2743</v>
      </c>
      <c r="J20" s="68">
        <f t="shared" si="0"/>
        <v>5</v>
      </c>
      <c r="K20" s="77">
        <f t="shared" si="6"/>
        <v>5</v>
      </c>
      <c r="L20" s="78">
        <f t="shared" si="7"/>
        <v>0</v>
      </c>
      <c r="M20" s="69">
        <f t="shared" si="8"/>
        <v>30000</v>
      </c>
      <c r="N20" s="71">
        <f t="shared" si="1"/>
        <v>83000</v>
      </c>
      <c r="O20" s="61">
        <v>2100</v>
      </c>
      <c r="P20" s="61">
        <v>67</v>
      </c>
      <c r="Q20" s="61">
        <v>60000</v>
      </c>
    </row>
    <row r="21" spans="1:17" ht="15.75" x14ac:dyDescent="0.25">
      <c r="A21" s="73" t="s">
        <v>38</v>
      </c>
      <c r="B21" s="74">
        <v>31648</v>
      </c>
      <c r="C21" s="74">
        <v>31707</v>
      </c>
      <c r="D21" s="65">
        <f t="shared" si="2"/>
        <v>59</v>
      </c>
      <c r="E21" s="66">
        <f t="shared" si="3"/>
        <v>91000</v>
      </c>
      <c r="F21" s="75">
        <f t="shared" si="4"/>
        <v>9000</v>
      </c>
      <c r="G21" s="66">
        <f t="shared" si="5"/>
        <v>100000</v>
      </c>
      <c r="H21" s="76">
        <v>749</v>
      </c>
      <c r="I21" s="76">
        <v>761</v>
      </c>
      <c r="J21" s="68">
        <f t="shared" si="0"/>
        <v>12</v>
      </c>
      <c r="K21" s="77">
        <f t="shared" si="6"/>
        <v>12</v>
      </c>
      <c r="L21" s="78">
        <f t="shared" si="7"/>
        <v>0</v>
      </c>
      <c r="M21" s="69">
        <f t="shared" si="8"/>
        <v>72000</v>
      </c>
      <c r="N21" s="71">
        <f t="shared" si="1"/>
        <v>172000</v>
      </c>
      <c r="O21" s="61">
        <v>2100</v>
      </c>
      <c r="P21" s="61">
        <v>33</v>
      </c>
      <c r="Q21" s="61">
        <v>30000</v>
      </c>
    </row>
    <row r="22" spans="1:17" ht="15.75" x14ac:dyDescent="0.25">
      <c r="A22" s="73" t="s">
        <v>39</v>
      </c>
      <c r="B22" s="74">
        <v>31894</v>
      </c>
      <c r="C22" s="74">
        <v>31942</v>
      </c>
      <c r="D22" s="65">
        <f t="shared" si="2"/>
        <v>48</v>
      </c>
      <c r="E22" s="66">
        <f t="shared" si="3"/>
        <v>74000</v>
      </c>
      <c r="F22" s="75">
        <f t="shared" si="4"/>
        <v>7000</v>
      </c>
      <c r="G22" s="66">
        <f t="shared" si="5"/>
        <v>81000</v>
      </c>
      <c r="H22" s="76">
        <v>2181</v>
      </c>
      <c r="I22" s="76">
        <v>2195</v>
      </c>
      <c r="J22" s="68">
        <f t="shared" si="0"/>
        <v>14</v>
      </c>
      <c r="K22" s="77">
        <f t="shared" si="6"/>
        <v>14</v>
      </c>
      <c r="L22" s="78">
        <f t="shared" si="7"/>
        <v>0</v>
      </c>
      <c r="M22" s="69">
        <f t="shared" si="8"/>
        <v>84000</v>
      </c>
      <c r="N22" s="71">
        <f t="shared" si="1"/>
        <v>165000</v>
      </c>
      <c r="O22" s="61">
        <v>2100</v>
      </c>
      <c r="P22" s="61">
        <v>11</v>
      </c>
      <c r="Q22" s="61">
        <v>15000</v>
      </c>
    </row>
    <row r="23" spans="1:17" ht="15.75" x14ac:dyDescent="0.25">
      <c r="A23" s="73" t="s">
        <v>40</v>
      </c>
      <c r="B23" s="74">
        <v>33910</v>
      </c>
      <c r="C23" s="74">
        <v>33973</v>
      </c>
      <c r="D23" s="65">
        <f t="shared" si="2"/>
        <v>63</v>
      </c>
      <c r="E23" s="66">
        <f t="shared" si="3"/>
        <v>98000</v>
      </c>
      <c r="F23" s="75">
        <f t="shared" si="4"/>
        <v>10000</v>
      </c>
      <c r="G23" s="66">
        <f t="shared" si="5"/>
        <v>108000</v>
      </c>
      <c r="H23" s="76">
        <v>1411</v>
      </c>
      <c r="I23" s="76">
        <v>1419</v>
      </c>
      <c r="J23" s="68">
        <f t="shared" si="0"/>
        <v>8</v>
      </c>
      <c r="K23" s="77">
        <f t="shared" si="6"/>
        <v>8</v>
      </c>
      <c r="L23" s="78">
        <f t="shared" si="7"/>
        <v>0</v>
      </c>
      <c r="M23" s="69">
        <f t="shared" si="8"/>
        <v>48000</v>
      </c>
      <c r="N23" s="71">
        <f t="shared" si="1"/>
        <v>156000</v>
      </c>
      <c r="O23" s="61">
        <v>2100</v>
      </c>
      <c r="P23" s="61">
        <v>11</v>
      </c>
      <c r="Q23" s="61">
        <v>30000</v>
      </c>
    </row>
    <row r="24" spans="1:17" ht="15.75" x14ac:dyDescent="0.25">
      <c r="A24" s="73" t="s">
        <v>41</v>
      </c>
      <c r="B24" s="74">
        <v>36881</v>
      </c>
      <c r="C24" s="74">
        <v>36926</v>
      </c>
      <c r="D24" s="65">
        <f t="shared" si="2"/>
        <v>45</v>
      </c>
      <c r="E24" s="66">
        <f t="shared" si="3"/>
        <v>70000</v>
      </c>
      <c r="F24" s="75">
        <f t="shared" si="4"/>
        <v>7000</v>
      </c>
      <c r="G24" s="66">
        <f t="shared" si="5"/>
        <v>77000</v>
      </c>
      <c r="H24" s="76">
        <v>2561</v>
      </c>
      <c r="I24" s="76">
        <v>2567</v>
      </c>
      <c r="J24" s="68">
        <f t="shared" si="0"/>
        <v>6</v>
      </c>
      <c r="K24" s="77">
        <f t="shared" si="6"/>
        <v>6</v>
      </c>
      <c r="L24" s="78">
        <f t="shared" si="7"/>
        <v>0</v>
      </c>
      <c r="M24" s="69">
        <f t="shared" si="8"/>
        <v>36000</v>
      </c>
      <c r="N24" s="71">
        <f t="shared" si="1"/>
        <v>113000</v>
      </c>
      <c r="O24" s="61">
        <v>2100</v>
      </c>
      <c r="P24" s="61">
        <v>28</v>
      </c>
      <c r="Q24" s="61">
        <v>20000</v>
      </c>
    </row>
    <row r="25" spans="1:17" ht="15.75" x14ac:dyDescent="0.25">
      <c r="A25" s="73" t="s">
        <v>42</v>
      </c>
      <c r="B25" s="74">
        <v>34557</v>
      </c>
      <c r="C25" s="74">
        <v>34606</v>
      </c>
      <c r="D25" s="65">
        <f t="shared" si="2"/>
        <v>49</v>
      </c>
      <c r="E25" s="66">
        <f t="shared" si="3"/>
        <v>76000</v>
      </c>
      <c r="F25" s="75">
        <f t="shared" si="4"/>
        <v>8000</v>
      </c>
      <c r="G25" s="66">
        <f t="shared" si="5"/>
        <v>84000</v>
      </c>
      <c r="H25" s="76">
        <v>0</v>
      </c>
      <c r="I25" s="76">
        <v>4</v>
      </c>
      <c r="J25" s="68">
        <f t="shared" si="0"/>
        <v>4</v>
      </c>
      <c r="K25" s="77">
        <f t="shared" si="6"/>
        <v>4</v>
      </c>
      <c r="L25" s="78">
        <f t="shared" si="7"/>
        <v>0</v>
      </c>
      <c r="M25" s="69">
        <f t="shared" si="8"/>
        <v>24000</v>
      </c>
      <c r="N25" s="71">
        <f t="shared" si="1"/>
        <v>108000</v>
      </c>
      <c r="O25" s="61">
        <v>2100</v>
      </c>
      <c r="P25" s="61">
        <v>3</v>
      </c>
      <c r="Q25" s="61">
        <v>25000</v>
      </c>
    </row>
    <row r="26" spans="1:17" ht="15.75" x14ac:dyDescent="0.25">
      <c r="A26" s="73" t="s">
        <v>43</v>
      </c>
      <c r="B26" s="74">
        <v>33834</v>
      </c>
      <c r="C26" s="74">
        <v>33875</v>
      </c>
      <c r="D26" s="65">
        <f t="shared" si="2"/>
        <v>41</v>
      </c>
      <c r="E26" s="66">
        <f t="shared" si="3"/>
        <v>64000</v>
      </c>
      <c r="F26" s="75">
        <f t="shared" si="4"/>
        <v>6000</v>
      </c>
      <c r="G26" s="66">
        <f t="shared" si="5"/>
        <v>70000</v>
      </c>
      <c r="H26" s="76">
        <v>5340</v>
      </c>
      <c r="I26" s="76">
        <v>5349</v>
      </c>
      <c r="J26" s="68">
        <f t="shared" si="0"/>
        <v>9</v>
      </c>
      <c r="K26" s="77">
        <f t="shared" si="6"/>
        <v>9</v>
      </c>
      <c r="L26" s="78">
        <f t="shared" si="7"/>
        <v>0</v>
      </c>
      <c r="M26" s="69">
        <f t="shared" si="8"/>
        <v>54000</v>
      </c>
      <c r="N26" s="71">
        <f t="shared" si="1"/>
        <v>124000</v>
      </c>
      <c r="O26" s="61">
        <v>2100</v>
      </c>
      <c r="P26" s="61">
        <v>44</v>
      </c>
      <c r="Q26" s="61">
        <v>25000</v>
      </c>
    </row>
    <row r="27" spans="1:17" ht="15.75" x14ac:dyDescent="0.25">
      <c r="A27" s="73" t="s">
        <v>44</v>
      </c>
      <c r="B27" s="74">
        <v>31523</v>
      </c>
      <c r="C27" s="74">
        <v>31565</v>
      </c>
      <c r="D27" s="65">
        <f t="shared" si="2"/>
        <v>42</v>
      </c>
      <c r="E27" s="66">
        <f t="shared" si="3"/>
        <v>65000</v>
      </c>
      <c r="F27" s="75">
        <f t="shared" si="4"/>
        <v>7000</v>
      </c>
      <c r="G27" s="66">
        <f t="shared" si="5"/>
        <v>72000</v>
      </c>
      <c r="H27" s="76">
        <v>680</v>
      </c>
      <c r="I27" s="76">
        <v>688</v>
      </c>
      <c r="J27" s="68">
        <f t="shared" si="0"/>
        <v>8</v>
      </c>
      <c r="K27" s="77">
        <f t="shared" si="6"/>
        <v>8</v>
      </c>
      <c r="L27" s="78">
        <f t="shared" si="7"/>
        <v>0</v>
      </c>
      <c r="M27" s="69">
        <f t="shared" si="8"/>
        <v>48000</v>
      </c>
      <c r="N27" s="71">
        <f t="shared" si="1"/>
        <v>120000</v>
      </c>
      <c r="O27" s="61">
        <v>2100</v>
      </c>
      <c r="P27" s="61">
        <v>9</v>
      </c>
      <c r="Q27" s="61">
        <v>20000</v>
      </c>
    </row>
    <row r="28" spans="1:17" ht="15.75" x14ac:dyDescent="0.25">
      <c r="A28" s="73" t="s">
        <v>45</v>
      </c>
      <c r="B28" s="74">
        <v>33273</v>
      </c>
      <c r="C28" s="74">
        <v>33309</v>
      </c>
      <c r="D28" s="65">
        <f t="shared" si="2"/>
        <v>36</v>
      </c>
      <c r="E28" s="66">
        <f t="shared" si="3"/>
        <v>56000</v>
      </c>
      <c r="F28" s="75">
        <f t="shared" si="4"/>
        <v>6000</v>
      </c>
      <c r="G28" s="66">
        <f t="shared" si="5"/>
        <v>62000</v>
      </c>
      <c r="H28" s="76">
        <v>775</v>
      </c>
      <c r="I28" s="76">
        <v>790</v>
      </c>
      <c r="J28" s="68">
        <f t="shared" si="0"/>
        <v>15</v>
      </c>
      <c r="K28" s="77">
        <f t="shared" si="6"/>
        <v>15</v>
      </c>
      <c r="L28" s="78">
        <f t="shared" si="7"/>
        <v>0</v>
      </c>
      <c r="M28" s="69">
        <f t="shared" si="8"/>
        <v>90000</v>
      </c>
      <c r="N28" s="71">
        <f t="shared" si="1"/>
        <v>152000</v>
      </c>
      <c r="O28" s="61">
        <v>2100</v>
      </c>
      <c r="P28" s="61">
        <v>32</v>
      </c>
      <c r="Q28" s="61">
        <v>65000</v>
      </c>
    </row>
    <row r="29" spans="1:17" ht="15.75" x14ac:dyDescent="0.25">
      <c r="A29" s="73" t="s">
        <v>46</v>
      </c>
      <c r="B29" s="74">
        <v>27217</v>
      </c>
      <c r="C29" s="74">
        <v>27260</v>
      </c>
      <c r="D29" s="65">
        <f t="shared" si="2"/>
        <v>43</v>
      </c>
      <c r="E29" s="66">
        <f t="shared" si="3"/>
        <v>67000</v>
      </c>
      <c r="F29" s="75">
        <f t="shared" si="4"/>
        <v>7000</v>
      </c>
      <c r="G29" s="66">
        <f t="shared" si="5"/>
        <v>74000</v>
      </c>
      <c r="H29" s="76">
        <v>139</v>
      </c>
      <c r="I29" s="76">
        <v>140</v>
      </c>
      <c r="J29" s="68">
        <f t="shared" si="0"/>
        <v>1</v>
      </c>
      <c r="K29" s="77">
        <f t="shared" si="6"/>
        <v>1</v>
      </c>
      <c r="L29" s="78">
        <f t="shared" si="7"/>
        <v>0</v>
      </c>
      <c r="M29" s="69">
        <f t="shared" si="8"/>
        <v>6000</v>
      </c>
      <c r="N29" s="71">
        <f t="shared" si="1"/>
        <v>80000</v>
      </c>
      <c r="O29" s="61">
        <v>2100</v>
      </c>
      <c r="P29" s="61">
        <v>4</v>
      </c>
      <c r="Q29" s="61"/>
    </row>
    <row r="30" spans="1:17" ht="15.75" x14ac:dyDescent="0.25">
      <c r="A30" s="73" t="s">
        <v>47</v>
      </c>
      <c r="B30" s="74">
        <v>31187</v>
      </c>
      <c r="C30" s="74">
        <v>31213</v>
      </c>
      <c r="D30" s="65">
        <f t="shared" si="2"/>
        <v>26</v>
      </c>
      <c r="E30" s="66">
        <f t="shared" si="3"/>
        <v>40000</v>
      </c>
      <c r="F30" s="75">
        <f t="shared" si="4"/>
        <v>4000</v>
      </c>
      <c r="G30" s="66">
        <f t="shared" si="5"/>
        <v>44000</v>
      </c>
      <c r="H30" s="76">
        <v>43</v>
      </c>
      <c r="I30" s="76">
        <v>48</v>
      </c>
      <c r="J30" s="68">
        <f t="shared" si="0"/>
        <v>5</v>
      </c>
      <c r="K30" s="77">
        <f t="shared" si="6"/>
        <v>5</v>
      </c>
      <c r="L30" s="78">
        <f t="shared" si="7"/>
        <v>0</v>
      </c>
      <c r="M30" s="69">
        <f t="shared" si="8"/>
        <v>30000</v>
      </c>
      <c r="N30" s="71">
        <f t="shared" si="1"/>
        <v>74000</v>
      </c>
      <c r="O30" s="61">
        <v>2100</v>
      </c>
      <c r="P30" s="61">
        <v>36</v>
      </c>
      <c r="Q30" s="61">
        <v>55000</v>
      </c>
    </row>
    <row r="31" spans="1:17" ht="15.75" x14ac:dyDescent="0.25">
      <c r="A31" s="73" t="s">
        <v>48</v>
      </c>
      <c r="B31" s="74">
        <v>37846</v>
      </c>
      <c r="C31" s="74">
        <v>37918</v>
      </c>
      <c r="D31" s="65">
        <f t="shared" si="2"/>
        <v>72</v>
      </c>
      <c r="E31" s="66">
        <f t="shared" si="3"/>
        <v>112000</v>
      </c>
      <c r="F31" s="75">
        <f t="shared" si="4"/>
        <v>11000</v>
      </c>
      <c r="G31" s="66">
        <f t="shared" si="5"/>
        <v>123000</v>
      </c>
      <c r="H31" s="76">
        <v>75</v>
      </c>
      <c r="I31" s="76">
        <v>91</v>
      </c>
      <c r="J31" s="68">
        <f t="shared" si="0"/>
        <v>16</v>
      </c>
      <c r="K31" s="77">
        <f t="shared" si="6"/>
        <v>16</v>
      </c>
      <c r="L31" s="78">
        <f t="shared" si="7"/>
        <v>0</v>
      </c>
      <c r="M31" s="69">
        <f t="shared" si="8"/>
        <v>96000</v>
      </c>
      <c r="N31" s="71">
        <f t="shared" si="1"/>
        <v>219000</v>
      </c>
      <c r="O31" s="61">
        <v>2100</v>
      </c>
      <c r="P31" s="61">
        <v>28</v>
      </c>
      <c r="Q31" s="61">
        <v>35000</v>
      </c>
    </row>
    <row r="32" spans="1:17" ht="15.75" x14ac:dyDescent="0.25">
      <c r="A32" s="73" t="s">
        <v>49</v>
      </c>
      <c r="B32" s="74">
        <v>32799</v>
      </c>
      <c r="C32" s="74">
        <v>33223</v>
      </c>
      <c r="D32" s="65">
        <f t="shared" si="2"/>
        <v>424</v>
      </c>
      <c r="E32" s="66">
        <f t="shared" si="3"/>
        <v>743000</v>
      </c>
      <c r="F32" s="75">
        <f t="shared" si="4"/>
        <v>74000</v>
      </c>
      <c r="G32" s="66">
        <f t="shared" si="5"/>
        <v>817000</v>
      </c>
      <c r="H32" s="76">
        <v>435</v>
      </c>
      <c r="I32" s="76">
        <v>439</v>
      </c>
      <c r="J32" s="68">
        <f t="shared" si="0"/>
        <v>4</v>
      </c>
      <c r="K32" s="77">
        <f t="shared" si="6"/>
        <v>4</v>
      </c>
      <c r="L32" s="78">
        <f t="shared" si="7"/>
        <v>0</v>
      </c>
      <c r="M32" s="69">
        <f t="shared" si="8"/>
        <v>24000</v>
      </c>
      <c r="N32" s="71">
        <f t="shared" si="1"/>
        <v>841000</v>
      </c>
      <c r="O32" s="61"/>
      <c r="P32" s="61"/>
      <c r="Q32" s="61"/>
    </row>
    <row r="33" spans="1:17" ht="15.75" x14ac:dyDescent="0.25">
      <c r="A33" s="73" t="s">
        <v>50</v>
      </c>
      <c r="B33" s="74">
        <v>36481</v>
      </c>
      <c r="C33" s="74">
        <v>36595</v>
      </c>
      <c r="D33" s="65">
        <f t="shared" si="2"/>
        <v>114</v>
      </c>
      <c r="E33" s="66">
        <f t="shared" si="3"/>
        <v>177000</v>
      </c>
      <c r="F33" s="75">
        <f t="shared" si="4"/>
        <v>18000</v>
      </c>
      <c r="G33" s="66">
        <f t="shared" si="5"/>
        <v>195000</v>
      </c>
      <c r="H33" s="76">
        <v>3837</v>
      </c>
      <c r="I33" s="76">
        <v>3847</v>
      </c>
      <c r="J33" s="68">
        <f t="shared" si="0"/>
        <v>10</v>
      </c>
      <c r="K33" s="77">
        <f t="shared" si="6"/>
        <v>10</v>
      </c>
      <c r="L33" s="78">
        <f t="shared" si="7"/>
        <v>0</v>
      </c>
      <c r="M33" s="69">
        <f t="shared" si="8"/>
        <v>60000</v>
      </c>
      <c r="N33" s="71">
        <f t="shared" si="1"/>
        <v>255000</v>
      </c>
      <c r="O33" s="61"/>
      <c r="P33" s="61"/>
      <c r="Q33" s="61"/>
    </row>
    <row r="34" spans="1:17" ht="15.75" x14ac:dyDescent="0.25">
      <c r="A34" s="73" t="s">
        <v>51</v>
      </c>
      <c r="B34" s="74">
        <v>31559</v>
      </c>
      <c r="C34" s="74">
        <v>31667</v>
      </c>
      <c r="D34" s="65">
        <f t="shared" si="2"/>
        <v>108</v>
      </c>
      <c r="E34" s="66">
        <f t="shared" si="3"/>
        <v>168000</v>
      </c>
      <c r="F34" s="75">
        <f t="shared" si="4"/>
        <v>17000</v>
      </c>
      <c r="G34" s="66">
        <f t="shared" si="5"/>
        <v>185000</v>
      </c>
      <c r="H34" s="76">
        <v>6724</v>
      </c>
      <c r="I34" s="76">
        <v>6733</v>
      </c>
      <c r="J34" s="68">
        <f t="shared" si="0"/>
        <v>9</v>
      </c>
      <c r="K34" s="77">
        <f t="shared" si="6"/>
        <v>9</v>
      </c>
      <c r="L34" s="78">
        <f t="shared" si="7"/>
        <v>0</v>
      </c>
      <c r="M34" s="69">
        <f t="shared" si="8"/>
        <v>54000</v>
      </c>
      <c r="N34" s="71">
        <f t="shared" si="1"/>
        <v>239000</v>
      </c>
      <c r="O34" s="61">
        <v>2100</v>
      </c>
      <c r="P34" s="61">
        <v>0</v>
      </c>
      <c r="Q34" s="61">
        <v>45000</v>
      </c>
    </row>
    <row r="35" spans="1:17" ht="15.75" x14ac:dyDescent="0.25">
      <c r="A35" s="73" t="s">
        <v>52</v>
      </c>
      <c r="B35" s="74">
        <v>12945</v>
      </c>
      <c r="C35" s="74">
        <v>12992</v>
      </c>
      <c r="D35" s="65">
        <f t="shared" si="2"/>
        <v>47</v>
      </c>
      <c r="E35" s="66">
        <f t="shared" si="3"/>
        <v>73000</v>
      </c>
      <c r="F35" s="75">
        <f t="shared" si="4"/>
        <v>7000</v>
      </c>
      <c r="G35" s="66">
        <f t="shared" si="5"/>
        <v>80000</v>
      </c>
      <c r="H35" s="76">
        <v>2177</v>
      </c>
      <c r="I35" s="76">
        <v>2183</v>
      </c>
      <c r="J35" s="68">
        <f t="shared" si="0"/>
        <v>6</v>
      </c>
      <c r="K35" s="77">
        <f t="shared" si="6"/>
        <v>6</v>
      </c>
      <c r="L35" s="78">
        <f t="shared" si="7"/>
        <v>0</v>
      </c>
      <c r="M35" s="69">
        <f t="shared" si="8"/>
        <v>36000</v>
      </c>
      <c r="N35" s="71">
        <f t="shared" si="1"/>
        <v>116000</v>
      </c>
      <c r="O35" s="61">
        <v>2100</v>
      </c>
      <c r="P35" s="61">
        <v>59</v>
      </c>
      <c r="Q35" s="61"/>
    </row>
    <row r="36" spans="1:17" ht="15.75" x14ac:dyDescent="0.25">
      <c r="A36" s="73" t="s">
        <v>53</v>
      </c>
      <c r="B36" s="74">
        <v>36164</v>
      </c>
      <c r="C36" s="74">
        <v>36210</v>
      </c>
      <c r="D36" s="65">
        <f t="shared" si="2"/>
        <v>46</v>
      </c>
      <c r="E36" s="66">
        <f t="shared" si="3"/>
        <v>71000</v>
      </c>
      <c r="F36" s="75">
        <f t="shared" si="4"/>
        <v>7000</v>
      </c>
      <c r="G36" s="66">
        <f t="shared" si="5"/>
        <v>78000</v>
      </c>
      <c r="H36" s="76">
        <v>8117</v>
      </c>
      <c r="I36" s="76">
        <v>8127</v>
      </c>
      <c r="J36" s="68">
        <f t="shared" si="0"/>
        <v>10</v>
      </c>
      <c r="K36" s="77">
        <f t="shared" si="6"/>
        <v>10</v>
      </c>
      <c r="L36" s="78">
        <f t="shared" si="7"/>
        <v>0</v>
      </c>
      <c r="M36" s="69">
        <f t="shared" si="8"/>
        <v>60000</v>
      </c>
      <c r="N36" s="71">
        <f t="shared" si="1"/>
        <v>138000</v>
      </c>
      <c r="O36" s="61">
        <v>2100</v>
      </c>
      <c r="P36" s="61">
        <v>4</v>
      </c>
      <c r="Q36" s="61">
        <v>65000</v>
      </c>
    </row>
    <row r="37" spans="1:17" ht="15.75" x14ac:dyDescent="0.25">
      <c r="A37" s="73" t="s">
        <v>54</v>
      </c>
      <c r="B37" s="74">
        <v>37595</v>
      </c>
      <c r="C37" s="74">
        <v>37650</v>
      </c>
      <c r="D37" s="65">
        <f t="shared" si="2"/>
        <v>55</v>
      </c>
      <c r="E37" s="66">
        <f t="shared" si="3"/>
        <v>85000</v>
      </c>
      <c r="F37" s="75">
        <f t="shared" si="4"/>
        <v>9000</v>
      </c>
      <c r="G37" s="66">
        <f t="shared" si="5"/>
        <v>94000</v>
      </c>
      <c r="H37" s="76">
        <v>2477</v>
      </c>
      <c r="I37" s="76">
        <v>2486</v>
      </c>
      <c r="J37" s="68">
        <f t="shared" si="0"/>
        <v>9</v>
      </c>
      <c r="K37" s="77">
        <f t="shared" si="6"/>
        <v>9</v>
      </c>
      <c r="L37" s="78">
        <f t="shared" si="7"/>
        <v>0</v>
      </c>
      <c r="M37" s="69">
        <f t="shared" si="8"/>
        <v>54000</v>
      </c>
      <c r="N37" s="71">
        <f t="shared" si="1"/>
        <v>148000</v>
      </c>
      <c r="O37" s="61">
        <v>2100</v>
      </c>
      <c r="P37" s="61">
        <v>53</v>
      </c>
      <c r="Q37" s="61">
        <v>30000</v>
      </c>
    </row>
    <row r="38" spans="1:17" ht="15.75" x14ac:dyDescent="0.25">
      <c r="A38" s="73" t="s">
        <v>55</v>
      </c>
      <c r="B38" s="74">
        <v>11726</v>
      </c>
      <c r="C38" s="74">
        <v>11776</v>
      </c>
      <c r="D38" s="65">
        <f t="shared" si="2"/>
        <v>50</v>
      </c>
      <c r="E38" s="66">
        <f t="shared" si="3"/>
        <v>77000</v>
      </c>
      <c r="F38" s="75">
        <f t="shared" si="4"/>
        <v>8000</v>
      </c>
      <c r="G38" s="66">
        <f t="shared" si="5"/>
        <v>85000</v>
      </c>
      <c r="H38" s="76">
        <v>4902</v>
      </c>
      <c r="I38" s="76">
        <v>4909</v>
      </c>
      <c r="J38" s="68">
        <f t="shared" si="0"/>
        <v>7</v>
      </c>
      <c r="K38" s="77">
        <f t="shared" si="6"/>
        <v>7</v>
      </c>
      <c r="L38" s="78">
        <f t="shared" si="7"/>
        <v>0</v>
      </c>
      <c r="M38" s="69">
        <f t="shared" si="8"/>
        <v>42000</v>
      </c>
      <c r="N38" s="71">
        <f t="shared" si="1"/>
        <v>127000</v>
      </c>
      <c r="O38" s="61">
        <v>2100</v>
      </c>
      <c r="P38" s="61">
        <v>11</v>
      </c>
      <c r="Q38" s="61">
        <v>25000</v>
      </c>
    </row>
    <row r="39" spans="1:17" ht="15.75" x14ac:dyDescent="0.25">
      <c r="A39" s="73" t="s">
        <v>56</v>
      </c>
      <c r="B39" s="74">
        <v>3667</v>
      </c>
      <c r="C39" s="74">
        <v>3727</v>
      </c>
      <c r="D39" s="65">
        <f t="shared" si="2"/>
        <v>60</v>
      </c>
      <c r="E39" s="66">
        <f t="shared" si="3"/>
        <v>93000</v>
      </c>
      <c r="F39" s="75">
        <f t="shared" si="4"/>
        <v>9000</v>
      </c>
      <c r="G39" s="66">
        <f t="shared" si="5"/>
        <v>102000</v>
      </c>
      <c r="H39" s="76">
        <v>779</v>
      </c>
      <c r="I39" s="76">
        <v>788</v>
      </c>
      <c r="J39" s="68">
        <f t="shared" si="0"/>
        <v>9</v>
      </c>
      <c r="K39" s="77">
        <f t="shared" si="6"/>
        <v>9</v>
      </c>
      <c r="L39" s="78">
        <f t="shared" si="7"/>
        <v>0</v>
      </c>
      <c r="M39" s="69">
        <f t="shared" si="8"/>
        <v>54000</v>
      </c>
      <c r="N39" s="71">
        <f t="shared" si="1"/>
        <v>156000</v>
      </c>
      <c r="O39" s="61">
        <v>2100</v>
      </c>
      <c r="P39" s="61">
        <v>27</v>
      </c>
      <c r="Q39" s="61"/>
    </row>
    <row r="40" spans="1:17" ht="15.75" x14ac:dyDescent="0.25">
      <c r="A40" s="73" t="s">
        <v>57</v>
      </c>
      <c r="B40" s="74">
        <v>34178</v>
      </c>
      <c r="C40" s="74">
        <v>34198</v>
      </c>
      <c r="D40" s="65">
        <f t="shared" si="2"/>
        <v>20</v>
      </c>
      <c r="E40" s="66">
        <f t="shared" si="3"/>
        <v>31000</v>
      </c>
      <c r="F40" s="75">
        <f t="shared" si="4"/>
        <v>3000</v>
      </c>
      <c r="G40" s="66">
        <f t="shared" si="5"/>
        <v>34000</v>
      </c>
      <c r="H40" s="76">
        <v>6241</v>
      </c>
      <c r="I40" s="76">
        <v>6253</v>
      </c>
      <c r="J40" s="68">
        <f t="shared" si="0"/>
        <v>12</v>
      </c>
      <c r="K40" s="77">
        <f t="shared" si="6"/>
        <v>12</v>
      </c>
      <c r="L40" s="78">
        <f t="shared" si="7"/>
        <v>0</v>
      </c>
      <c r="M40" s="69">
        <f t="shared" si="8"/>
        <v>72000</v>
      </c>
      <c r="N40" s="71">
        <f t="shared" si="1"/>
        <v>106000</v>
      </c>
      <c r="O40" s="61">
        <v>2100</v>
      </c>
      <c r="P40" s="61">
        <v>8</v>
      </c>
      <c r="Q40" s="61">
        <v>30000</v>
      </c>
    </row>
    <row r="41" spans="1:17" ht="15.75" x14ac:dyDescent="0.25">
      <c r="A41" s="73" t="s">
        <v>58</v>
      </c>
      <c r="B41" s="74">
        <v>35271</v>
      </c>
      <c r="C41" s="74">
        <v>35328</v>
      </c>
      <c r="D41" s="65">
        <f t="shared" si="2"/>
        <v>57</v>
      </c>
      <c r="E41" s="66">
        <f t="shared" si="3"/>
        <v>88000</v>
      </c>
      <c r="F41" s="75">
        <f t="shared" si="4"/>
        <v>9000</v>
      </c>
      <c r="G41" s="66">
        <f t="shared" si="5"/>
        <v>97000</v>
      </c>
      <c r="H41" s="76">
        <v>2656</v>
      </c>
      <c r="I41" s="76">
        <v>2672</v>
      </c>
      <c r="J41" s="68">
        <f t="shared" si="0"/>
        <v>16</v>
      </c>
      <c r="K41" s="77">
        <f t="shared" si="6"/>
        <v>16</v>
      </c>
      <c r="L41" s="78">
        <f t="shared" si="7"/>
        <v>0</v>
      </c>
      <c r="M41" s="69">
        <f t="shared" si="8"/>
        <v>96000</v>
      </c>
      <c r="N41" s="71">
        <f t="shared" si="1"/>
        <v>193000</v>
      </c>
      <c r="O41" s="61">
        <v>2100</v>
      </c>
      <c r="P41" s="61">
        <v>8</v>
      </c>
      <c r="Q41" s="61">
        <v>35000</v>
      </c>
    </row>
    <row r="42" spans="1:17" ht="15.75" x14ac:dyDescent="0.25">
      <c r="A42" s="73" t="s">
        <v>59</v>
      </c>
      <c r="B42" s="74">
        <v>31766</v>
      </c>
      <c r="C42" s="74">
        <v>31793</v>
      </c>
      <c r="D42" s="65">
        <f t="shared" si="2"/>
        <v>27</v>
      </c>
      <c r="E42" s="66">
        <f t="shared" si="3"/>
        <v>42000</v>
      </c>
      <c r="F42" s="75">
        <f t="shared" si="4"/>
        <v>4000</v>
      </c>
      <c r="G42" s="66">
        <f t="shared" si="5"/>
        <v>46000</v>
      </c>
      <c r="H42" s="76">
        <v>1793</v>
      </c>
      <c r="I42" s="76">
        <v>1800</v>
      </c>
      <c r="J42" s="68">
        <f t="shared" si="0"/>
        <v>7</v>
      </c>
      <c r="K42" s="77">
        <f t="shared" si="6"/>
        <v>7</v>
      </c>
      <c r="L42" s="78">
        <f t="shared" si="7"/>
        <v>0</v>
      </c>
      <c r="M42" s="69">
        <f t="shared" si="8"/>
        <v>42000</v>
      </c>
      <c r="N42" s="71">
        <f t="shared" si="1"/>
        <v>88000</v>
      </c>
      <c r="O42" s="61">
        <v>2100</v>
      </c>
      <c r="P42" s="61">
        <v>29</v>
      </c>
      <c r="Q42" s="61"/>
    </row>
    <row r="43" spans="1:17" ht="15.75" x14ac:dyDescent="0.25">
      <c r="A43" s="73" t="s">
        <v>60</v>
      </c>
      <c r="B43" s="74">
        <v>39743</v>
      </c>
      <c r="C43" s="74">
        <v>39772</v>
      </c>
      <c r="D43" s="65">
        <f t="shared" si="2"/>
        <v>29</v>
      </c>
      <c r="E43" s="66">
        <f t="shared" si="3"/>
        <v>45000</v>
      </c>
      <c r="F43" s="75">
        <f t="shared" si="4"/>
        <v>5000</v>
      </c>
      <c r="G43" s="66">
        <f t="shared" si="5"/>
        <v>50000</v>
      </c>
      <c r="H43" s="76">
        <v>2835</v>
      </c>
      <c r="I43" s="76">
        <v>2840</v>
      </c>
      <c r="J43" s="68">
        <f t="shared" si="0"/>
        <v>5</v>
      </c>
      <c r="K43" s="77">
        <f t="shared" si="6"/>
        <v>5</v>
      </c>
      <c r="L43" s="78">
        <f t="shared" si="7"/>
        <v>0</v>
      </c>
      <c r="M43" s="69">
        <f t="shared" si="8"/>
        <v>30000</v>
      </c>
      <c r="N43" s="71">
        <f t="shared" si="1"/>
        <v>80000</v>
      </c>
      <c r="O43" s="61">
        <v>2100</v>
      </c>
      <c r="P43" s="61">
        <v>22</v>
      </c>
      <c r="Q43" s="61"/>
    </row>
    <row r="44" spans="1:17" ht="15.75" x14ac:dyDescent="0.25">
      <c r="A44" s="73" t="s">
        <v>61</v>
      </c>
      <c r="B44" s="74">
        <v>33985</v>
      </c>
      <c r="C44" s="74">
        <v>34027</v>
      </c>
      <c r="D44" s="65">
        <f t="shared" si="2"/>
        <v>42</v>
      </c>
      <c r="E44" s="66">
        <f t="shared" si="3"/>
        <v>65000</v>
      </c>
      <c r="F44" s="75">
        <f t="shared" si="4"/>
        <v>7000</v>
      </c>
      <c r="G44" s="66">
        <f t="shared" si="5"/>
        <v>72000</v>
      </c>
      <c r="H44" s="76">
        <v>276</v>
      </c>
      <c r="I44" s="76">
        <v>286</v>
      </c>
      <c r="J44" s="68">
        <f t="shared" si="0"/>
        <v>10</v>
      </c>
      <c r="K44" s="77">
        <f t="shared" si="6"/>
        <v>10</v>
      </c>
      <c r="L44" s="78">
        <f t="shared" si="7"/>
        <v>0</v>
      </c>
      <c r="M44" s="69">
        <f t="shared" si="8"/>
        <v>60000</v>
      </c>
      <c r="N44" s="71">
        <f t="shared" si="1"/>
        <v>132000</v>
      </c>
      <c r="O44" s="61">
        <v>2100</v>
      </c>
      <c r="P44" s="61">
        <v>15</v>
      </c>
      <c r="Q44" s="61"/>
    </row>
    <row r="45" spans="1:17" ht="15.75" x14ac:dyDescent="0.25">
      <c r="A45" s="73" t="s">
        <v>62</v>
      </c>
      <c r="B45" s="74">
        <v>35123</v>
      </c>
      <c r="C45" s="74">
        <v>35218</v>
      </c>
      <c r="D45" s="65">
        <f t="shared" si="2"/>
        <v>95</v>
      </c>
      <c r="E45" s="66">
        <f t="shared" si="3"/>
        <v>147000</v>
      </c>
      <c r="F45" s="75">
        <f t="shared" si="4"/>
        <v>15000</v>
      </c>
      <c r="G45" s="66">
        <f t="shared" si="5"/>
        <v>162000</v>
      </c>
      <c r="H45" s="76">
        <v>1978</v>
      </c>
      <c r="I45" s="76">
        <v>1989</v>
      </c>
      <c r="J45" s="68">
        <f t="shared" si="0"/>
        <v>11</v>
      </c>
      <c r="K45" s="77">
        <f t="shared" si="6"/>
        <v>11</v>
      </c>
      <c r="L45" s="78">
        <f t="shared" si="7"/>
        <v>0</v>
      </c>
      <c r="M45" s="69">
        <f t="shared" si="8"/>
        <v>66000</v>
      </c>
      <c r="N45" s="71">
        <f t="shared" si="1"/>
        <v>228000</v>
      </c>
      <c r="O45" s="61">
        <v>2100</v>
      </c>
      <c r="P45" s="61">
        <v>8</v>
      </c>
      <c r="Q45" s="61">
        <v>10000</v>
      </c>
    </row>
    <row r="46" spans="1:17" ht="15.75" x14ac:dyDescent="0.25">
      <c r="A46" s="73" t="s">
        <v>63</v>
      </c>
      <c r="B46" s="74">
        <v>36651</v>
      </c>
      <c r="C46" s="74">
        <v>36685</v>
      </c>
      <c r="D46" s="65">
        <f t="shared" si="2"/>
        <v>34</v>
      </c>
      <c r="E46" s="66">
        <f t="shared" si="3"/>
        <v>53000</v>
      </c>
      <c r="F46" s="75">
        <f t="shared" si="4"/>
        <v>5000</v>
      </c>
      <c r="G46" s="66">
        <f t="shared" si="5"/>
        <v>58000</v>
      </c>
      <c r="H46" s="76">
        <v>1887</v>
      </c>
      <c r="I46" s="76">
        <v>1891</v>
      </c>
      <c r="J46" s="68">
        <f t="shared" si="0"/>
        <v>4</v>
      </c>
      <c r="K46" s="77">
        <f t="shared" si="6"/>
        <v>4</v>
      </c>
      <c r="L46" s="78">
        <f t="shared" si="7"/>
        <v>0</v>
      </c>
      <c r="M46" s="69">
        <f t="shared" si="8"/>
        <v>24000</v>
      </c>
      <c r="N46" s="71">
        <f t="shared" si="1"/>
        <v>82000</v>
      </c>
      <c r="O46" s="61">
        <v>2100</v>
      </c>
      <c r="P46" s="61">
        <v>12</v>
      </c>
      <c r="Q46" s="61">
        <v>10000</v>
      </c>
    </row>
    <row r="47" spans="1:17" ht="15.75" x14ac:dyDescent="0.25">
      <c r="A47" s="73" t="s">
        <v>64</v>
      </c>
      <c r="B47" s="74">
        <v>36540</v>
      </c>
      <c r="C47" s="74">
        <v>36569</v>
      </c>
      <c r="D47" s="65">
        <f t="shared" si="2"/>
        <v>29</v>
      </c>
      <c r="E47" s="66">
        <f t="shared" si="3"/>
        <v>45000</v>
      </c>
      <c r="F47" s="75">
        <f t="shared" si="4"/>
        <v>5000</v>
      </c>
      <c r="G47" s="66">
        <f t="shared" si="5"/>
        <v>50000</v>
      </c>
      <c r="H47" s="76">
        <v>585</v>
      </c>
      <c r="I47" s="76">
        <v>593</v>
      </c>
      <c r="J47" s="68">
        <f t="shared" si="0"/>
        <v>8</v>
      </c>
      <c r="K47" s="77">
        <f t="shared" si="6"/>
        <v>8</v>
      </c>
      <c r="L47" s="78">
        <f t="shared" si="7"/>
        <v>0</v>
      </c>
      <c r="M47" s="69">
        <f t="shared" si="8"/>
        <v>48000</v>
      </c>
      <c r="N47" s="71">
        <f t="shared" si="1"/>
        <v>98000</v>
      </c>
      <c r="O47" s="61">
        <v>2100</v>
      </c>
      <c r="P47" s="61">
        <v>8</v>
      </c>
      <c r="Q47" s="61">
        <v>15000</v>
      </c>
    </row>
    <row r="48" spans="1:17" ht="15.75" x14ac:dyDescent="0.25">
      <c r="A48" s="73" t="s">
        <v>65</v>
      </c>
      <c r="B48" s="74">
        <v>35119</v>
      </c>
      <c r="C48" s="74">
        <v>35166</v>
      </c>
      <c r="D48" s="65">
        <f t="shared" si="2"/>
        <v>47</v>
      </c>
      <c r="E48" s="66">
        <f t="shared" si="3"/>
        <v>73000</v>
      </c>
      <c r="F48" s="75">
        <f t="shared" si="4"/>
        <v>7000</v>
      </c>
      <c r="G48" s="66">
        <f t="shared" si="5"/>
        <v>80000</v>
      </c>
      <c r="H48" s="76">
        <v>4768</v>
      </c>
      <c r="I48" s="76">
        <v>4776</v>
      </c>
      <c r="J48" s="68">
        <f t="shared" si="0"/>
        <v>8</v>
      </c>
      <c r="K48" s="77">
        <f t="shared" si="6"/>
        <v>8</v>
      </c>
      <c r="L48" s="78">
        <f t="shared" si="7"/>
        <v>0</v>
      </c>
      <c r="M48" s="69">
        <f t="shared" si="8"/>
        <v>48000</v>
      </c>
      <c r="N48" s="71">
        <f t="shared" si="1"/>
        <v>128000</v>
      </c>
      <c r="O48" s="61">
        <v>2100</v>
      </c>
      <c r="P48" s="61">
        <v>3</v>
      </c>
      <c r="Q48" s="61">
        <v>20000</v>
      </c>
    </row>
    <row r="49" spans="1:17" ht="15.75" x14ac:dyDescent="0.25">
      <c r="A49" s="73" t="s">
        <v>66</v>
      </c>
      <c r="B49" s="74">
        <v>5801</v>
      </c>
      <c r="C49" s="74">
        <v>5840</v>
      </c>
      <c r="D49" s="65">
        <f t="shared" si="2"/>
        <v>39</v>
      </c>
      <c r="E49" s="66">
        <f t="shared" si="3"/>
        <v>60000</v>
      </c>
      <c r="F49" s="75">
        <f t="shared" si="4"/>
        <v>6000</v>
      </c>
      <c r="G49" s="66">
        <f t="shared" si="5"/>
        <v>66000</v>
      </c>
      <c r="H49" s="76">
        <v>251</v>
      </c>
      <c r="I49" s="76">
        <v>257</v>
      </c>
      <c r="J49" s="68">
        <f t="shared" si="0"/>
        <v>6</v>
      </c>
      <c r="K49" s="77">
        <f>IF(J49&lt;=32,J49,32)</f>
        <v>6</v>
      </c>
      <c r="L49" s="78">
        <f>IF(J49&gt;32,J49-32,0)</f>
        <v>0</v>
      </c>
      <c r="M49" s="69">
        <f t="shared" si="8"/>
        <v>36000</v>
      </c>
      <c r="N49" s="71">
        <f t="shared" si="1"/>
        <v>102000</v>
      </c>
      <c r="O49" s="61">
        <v>2100</v>
      </c>
      <c r="P49" s="61">
        <v>0</v>
      </c>
      <c r="Q49" s="61">
        <v>40000</v>
      </c>
    </row>
    <row r="50" spans="1:17" ht="15.75" x14ac:dyDescent="0.25">
      <c r="A50" s="73" t="s">
        <v>67</v>
      </c>
      <c r="B50" s="74">
        <v>32166</v>
      </c>
      <c r="C50" s="74">
        <v>32209</v>
      </c>
      <c r="D50" s="65">
        <f t="shared" si="2"/>
        <v>43</v>
      </c>
      <c r="E50" s="66">
        <f t="shared" si="3"/>
        <v>67000</v>
      </c>
      <c r="F50" s="75">
        <f t="shared" si="4"/>
        <v>7000</v>
      </c>
      <c r="G50" s="66">
        <f t="shared" si="5"/>
        <v>74000</v>
      </c>
      <c r="H50" s="76">
        <v>683</v>
      </c>
      <c r="I50" s="76">
        <v>690</v>
      </c>
      <c r="J50" s="68">
        <f t="shared" si="0"/>
        <v>7</v>
      </c>
      <c r="K50" s="77">
        <f t="shared" si="6"/>
        <v>7</v>
      </c>
      <c r="L50" s="78">
        <f t="shared" si="7"/>
        <v>0</v>
      </c>
      <c r="M50" s="69">
        <f t="shared" si="8"/>
        <v>42000</v>
      </c>
      <c r="N50" s="71">
        <f t="shared" si="1"/>
        <v>116000</v>
      </c>
      <c r="O50" s="61">
        <v>2100</v>
      </c>
      <c r="P50" s="61">
        <v>16</v>
      </c>
      <c r="Q50" s="61">
        <v>15000</v>
      </c>
    </row>
    <row r="51" spans="1:17" ht="15.75" x14ac:dyDescent="0.25">
      <c r="A51" s="73" t="s">
        <v>68</v>
      </c>
      <c r="B51" s="74">
        <v>3616</v>
      </c>
      <c r="C51" s="74">
        <v>3654</v>
      </c>
      <c r="D51" s="65">
        <f t="shared" si="2"/>
        <v>38</v>
      </c>
      <c r="E51" s="66">
        <f t="shared" si="3"/>
        <v>59000</v>
      </c>
      <c r="F51" s="75">
        <f t="shared" si="4"/>
        <v>6000</v>
      </c>
      <c r="G51" s="66">
        <f t="shared" si="5"/>
        <v>65000</v>
      </c>
      <c r="H51" s="76">
        <v>545</v>
      </c>
      <c r="I51" s="76">
        <v>553</v>
      </c>
      <c r="J51" s="68">
        <f t="shared" si="0"/>
        <v>8</v>
      </c>
      <c r="K51" s="77">
        <f t="shared" si="6"/>
        <v>8</v>
      </c>
      <c r="L51" s="78">
        <f t="shared" si="7"/>
        <v>0</v>
      </c>
      <c r="M51" s="69">
        <f t="shared" si="8"/>
        <v>48000</v>
      </c>
      <c r="N51" s="71">
        <f t="shared" si="1"/>
        <v>113000</v>
      </c>
      <c r="O51" s="61">
        <v>2100</v>
      </c>
      <c r="P51" s="61">
        <v>36</v>
      </c>
      <c r="Q51" s="61"/>
    </row>
    <row r="52" spans="1:17" ht="15.75" x14ac:dyDescent="0.25">
      <c r="A52" s="73" t="s">
        <v>69</v>
      </c>
      <c r="B52" s="74">
        <v>32434</v>
      </c>
      <c r="C52" s="74">
        <v>32497</v>
      </c>
      <c r="D52" s="65">
        <f t="shared" si="2"/>
        <v>63</v>
      </c>
      <c r="E52" s="66">
        <f t="shared" si="3"/>
        <v>98000</v>
      </c>
      <c r="F52" s="75">
        <f t="shared" si="4"/>
        <v>10000</v>
      </c>
      <c r="G52" s="66">
        <f t="shared" si="5"/>
        <v>108000</v>
      </c>
      <c r="H52" s="76">
        <v>3400</v>
      </c>
      <c r="I52" s="76">
        <v>3409</v>
      </c>
      <c r="J52" s="68">
        <f t="shared" si="0"/>
        <v>9</v>
      </c>
      <c r="K52" s="77">
        <f t="shared" si="6"/>
        <v>9</v>
      </c>
      <c r="L52" s="78">
        <f t="shared" si="7"/>
        <v>0</v>
      </c>
      <c r="M52" s="69">
        <f t="shared" si="8"/>
        <v>54000</v>
      </c>
      <c r="N52" s="71">
        <f t="shared" si="1"/>
        <v>162000</v>
      </c>
      <c r="O52" s="61">
        <v>2100</v>
      </c>
      <c r="P52" s="61">
        <v>27</v>
      </c>
      <c r="Q52" s="61">
        <v>45000</v>
      </c>
    </row>
    <row r="53" spans="1:17" ht="15.75" x14ac:dyDescent="0.25">
      <c r="A53" s="73" t="s">
        <v>70</v>
      </c>
      <c r="B53" s="74">
        <v>33463</v>
      </c>
      <c r="C53" s="74">
        <v>33503</v>
      </c>
      <c r="D53" s="65">
        <f t="shared" si="2"/>
        <v>40</v>
      </c>
      <c r="E53" s="66">
        <f t="shared" si="3"/>
        <v>62000</v>
      </c>
      <c r="F53" s="75">
        <f t="shared" si="4"/>
        <v>6000</v>
      </c>
      <c r="G53" s="66">
        <f t="shared" si="5"/>
        <v>68000</v>
      </c>
      <c r="H53" s="76">
        <v>228</v>
      </c>
      <c r="I53" s="76">
        <v>238</v>
      </c>
      <c r="J53" s="68">
        <f t="shared" si="0"/>
        <v>10</v>
      </c>
      <c r="K53" s="77">
        <f t="shared" si="6"/>
        <v>10</v>
      </c>
      <c r="L53" s="78">
        <f t="shared" si="7"/>
        <v>0</v>
      </c>
      <c r="M53" s="69">
        <f t="shared" si="8"/>
        <v>60000</v>
      </c>
      <c r="N53" s="71">
        <f t="shared" si="1"/>
        <v>128000</v>
      </c>
      <c r="O53" s="61">
        <v>2100</v>
      </c>
      <c r="P53" s="61">
        <v>6</v>
      </c>
      <c r="Q53" s="61">
        <v>20000</v>
      </c>
    </row>
    <row r="54" spans="1:17" ht="15.75" x14ac:dyDescent="0.25">
      <c r="A54" s="73" t="s">
        <v>71</v>
      </c>
      <c r="B54" s="74">
        <v>32484</v>
      </c>
      <c r="C54" s="74">
        <v>32552</v>
      </c>
      <c r="D54" s="65">
        <f t="shared" si="2"/>
        <v>68</v>
      </c>
      <c r="E54" s="66">
        <f t="shared" si="3"/>
        <v>105000</v>
      </c>
      <c r="F54" s="75">
        <f t="shared" si="4"/>
        <v>11000</v>
      </c>
      <c r="G54" s="66">
        <f t="shared" si="5"/>
        <v>116000</v>
      </c>
      <c r="H54" s="76">
        <v>615</v>
      </c>
      <c r="I54" s="76">
        <v>624</v>
      </c>
      <c r="J54" s="68">
        <f t="shared" si="0"/>
        <v>9</v>
      </c>
      <c r="K54" s="77">
        <f t="shared" si="6"/>
        <v>9</v>
      </c>
      <c r="L54" s="78">
        <f t="shared" si="7"/>
        <v>0</v>
      </c>
      <c r="M54" s="69">
        <f t="shared" si="8"/>
        <v>54000</v>
      </c>
      <c r="N54" s="71">
        <f t="shared" si="1"/>
        <v>170000</v>
      </c>
      <c r="O54" s="61">
        <v>2100</v>
      </c>
      <c r="P54" s="61">
        <v>29</v>
      </c>
      <c r="Q54" s="61">
        <v>25000</v>
      </c>
    </row>
    <row r="55" spans="1:17" ht="15.75" x14ac:dyDescent="0.25">
      <c r="A55" s="73" t="s">
        <v>72</v>
      </c>
      <c r="B55" s="74">
        <v>35123</v>
      </c>
      <c r="C55" s="74">
        <v>35162</v>
      </c>
      <c r="D55" s="65">
        <f t="shared" si="2"/>
        <v>39</v>
      </c>
      <c r="E55" s="66">
        <f t="shared" si="3"/>
        <v>60000</v>
      </c>
      <c r="F55" s="75">
        <f t="shared" si="4"/>
        <v>6000</v>
      </c>
      <c r="G55" s="66">
        <f t="shared" si="5"/>
        <v>66000</v>
      </c>
      <c r="H55" s="76">
        <v>449</v>
      </c>
      <c r="I55" s="76">
        <v>456</v>
      </c>
      <c r="J55" s="68">
        <f t="shared" si="0"/>
        <v>7</v>
      </c>
      <c r="K55" s="77">
        <f t="shared" si="6"/>
        <v>7</v>
      </c>
      <c r="L55" s="78">
        <f t="shared" si="7"/>
        <v>0</v>
      </c>
      <c r="M55" s="69">
        <f t="shared" si="8"/>
        <v>42000</v>
      </c>
      <c r="N55" s="71">
        <f t="shared" si="1"/>
        <v>108000</v>
      </c>
      <c r="O55" s="61">
        <v>2100</v>
      </c>
      <c r="P55" s="61">
        <v>29</v>
      </c>
      <c r="Q55" s="61">
        <v>10000</v>
      </c>
    </row>
    <row r="56" spans="1:17" ht="15.75" x14ac:dyDescent="0.25">
      <c r="A56" s="73" t="s">
        <v>73</v>
      </c>
      <c r="B56" s="74">
        <v>33483</v>
      </c>
      <c r="C56" s="74">
        <v>33565</v>
      </c>
      <c r="D56" s="65">
        <f t="shared" si="2"/>
        <v>82</v>
      </c>
      <c r="E56" s="66">
        <f t="shared" si="3"/>
        <v>127000</v>
      </c>
      <c r="F56" s="75">
        <f t="shared" si="4"/>
        <v>13000</v>
      </c>
      <c r="G56" s="66">
        <f t="shared" si="5"/>
        <v>140000</v>
      </c>
      <c r="H56" s="76">
        <v>636</v>
      </c>
      <c r="I56" s="76">
        <v>646</v>
      </c>
      <c r="J56" s="68">
        <f t="shared" si="0"/>
        <v>10</v>
      </c>
      <c r="K56" s="77">
        <f t="shared" si="6"/>
        <v>10</v>
      </c>
      <c r="L56" s="78">
        <f t="shared" si="7"/>
        <v>0</v>
      </c>
      <c r="M56" s="69">
        <f t="shared" si="8"/>
        <v>60000</v>
      </c>
      <c r="N56" s="71">
        <f t="shared" si="1"/>
        <v>200000</v>
      </c>
      <c r="O56" s="61">
        <v>2100</v>
      </c>
      <c r="P56" s="61">
        <v>30</v>
      </c>
      <c r="Q56" s="61">
        <v>35000</v>
      </c>
    </row>
    <row r="57" spans="1:17" ht="15.75" x14ac:dyDescent="0.25">
      <c r="A57" s="73" t="s">
        <v>74</v>
      </c>
      <c r="B57" s="74">
        <v>35733</v>
      </c>
      <c r="C57" s="74">
        <v>35782</v>
      </c>
      <c r="D57" s="65">
        <f t="shared" si="2"/>
        <v>49</v>
      </c>
      <c r="E57" s="66">
        <f t="shared" si="3"/>
        <v>76000</v>
      </c>
      <c r="F57" s="75">
        <f t="shared" si="4"/>
        <v>8000</v>
      </c>
      <c r="G57" s="66">
        <f t="shared" si="5"/>
        <v>84000</v>
      </c>
      <c r="H57" s="76">
        <v>3941</v>
      </c>
      <c r="I57" s="76">
        <v>3947</v>
      </c>
      <c r="J57" s="68">
        <f t="shared" si="0"/>
        <v>6</v>
      </c>
      <c r="K57" s="77">
        <f t="shared" si="6"/>
        <v>6</v>
      </c>
      <c r="L57" s="78">
        <f t="shared" si="7"/>
        <v>0</v>
      </c>
      <c r="M57" s="69">
        <f t="shared" si="8"/>
        <v>36000</v>
      </c>
      <c r="N57" s="71">
        <f t="shared" si="1"/>
        <v>120000</v>
      </c>
      <c r="O57" s="61">
        <v>2100</v>
      </c>
      <c r="P57" s="61">
        <v>31</v>
      </c>
      <c r="Q57" s="61"/>
    </row>
    <row r="58" spans="1:17" ht="15.75" x14ac:dyDescent="0.25">
      <c r="A58" s="73" t="s">
        <v>75</v>
      </c>
      <c r="B58" s="74">
        <v>27932</v>
      </c>
      <c r="C58" s="74">
        <v>28007</v>
      </c>
      <c r="D58" s="65">
        <f t="shared" si="2"/>
        <v>75</v>
      </c>
      <c r="E58" s="66">
        <f t="shared" si="3"/>
        <v>116000</v>
      </c>
      <c r="F58" s="75">
        <f t="shared" si="4"/>
        <v>12000</v>
      </c>
      <c r="G58" s="66">
        <f t="shared" si="5"/>
        <v>128000</v>
      </c>
      <c r="H58" s="76">
        <v>2605</v>
      </c>
      <c r="I58" s="76">
        <v>2612</v>
      </c>
      <c r="J58" s="68">
        <f t="shared" si="0"/>
        <v>7</v>
      </c>
      <c r="K58" s="77">
        <f t="shared" si="6"/>
        <v>7</v>
      </c>
      <c r="L58" s="78">
        <f t="shared" si="7"/>
        <v>0</v>
      </c>
      <c r="M58" s="69">
        <f t="shared" si="8"/>
        <v>42000</v>
      </c>
      <c r="N58" s="71">
        <f t="shared" si="1"/>
        <v>170000</v>
      </c>
      <c r="O58" s="61">
        <v>2100</v>
      </c>
      <c r="P58" s="61">
        <v>29</v>
      </c>
      <c r="Q58" s="61">
        <v>15000</v>
      </c>
    </row>
    <row r="59" spans="1:17" ht="15.75" x14ac:dyDescent="0.25">
      <c r="A59" s="73" t="s">
        <v>76</v>
      </c>
      <c r="B59" s="79">
        <v>10697</v>
      </c>
      <c r="C59" s="79">
        <v>10732</v>
      </c>
      <c r="D59" s="65">
        <f t="shared" si="2"/>
        <v>35</v>
      </c>
      <c r="E59" s="66">
        <f t="shared" si="3"/>
        <v>54000</v>
      </c>
      <c r="F59" s="77">
        <f t="shared" si="4"/>
        <v>5000</v>
      </c>
      <c r="G59" s="66">
        <f t="shared" si="5"/>
        <v>59000</v>
      </c>
      <c r="H59" s="80">
        <v>0</v>
      </c>
      <c r="I59" s="80">
        <v>6</v>
      </c>
      <c r="J59" s="68">
        <f t="shared" si="0"/>
        <v>6</v>
      </c>
      <c r="K59" s="77">
        <f t="shared" si="6"/>
        <v>6</v>
      </c>
      <c r="L59" s="78">
        <f t="shared" si="7"/>
        <v>0</v>
      </c>
      <c r="M59" s="69">
        <f t="shared" si="8"/>
        <v>36000</v>
      </c>
      <c r="N59" s="71">
        <f t="shared" si="1"/>
        <v>95000</v>
      </c>
      <c r="O59" s="62">
        <v>2100</v>
      </c>
      <c r="P59" s="62">
        <v>5</v>
      </c>
      <c r="Q59" s="62">
        <v>10000</v>
      </c>
    </row>
    <row r="60" spans="1:17" ht="15.75" x14ac:dyDescent="0.25">
      <c r="A60" s="73" t="s">
        <v>77</v>
      </c>
      <c r="B60" s="74">
        <v>35535</v>
      </c>
      <c r="C60" s="74">
        <v>35571</v>
      </c>
      <c r="D60" s="65">
        <f t="shared" si="2"/>
        <v>36</v>
      </c>
      <c r="E60" s="66">
        <f t="shared" si="3"/>
        <v>56000</v>
      </c>
      <c r="F60" s="75">
        <f t="shared" si="4"/>
        <v>6000</v>
      </c>
      <c r="G60" s="66">
        <f t="shared" si="5"/>
        <v>62000</v>
      </c>
      <c r="H60" s="76">
        <v>821</v>
      </c>
      <c r="I60" s="76">
        <v>846</v>
      </c>
      <c r="J60" s="68">
        <f t="shared" si="0"/>
        <v>25</v>
      </c>
      <c r="K60" s="77">
        <f t="shared" si="6"/>
        <v>25</v>
      </c>
      <c r="L60" s="78">
        <f t="shared" si="7"/>
        <v>0</v>
      </c>
      <c r="M60" s="69">
        <f t="shared" si="8"/>
        <v>150000</v>
      </c>
      <c r="N60" s="71">
        <f t="shared" si="1"/>
        <v>212000</v>
      </c>
      <c r="O60" s="61">
        <v>2100</v>
      </c>
      <c r="P60" s="61">
        <v>8</v>
      </c>
      <c r="Q60" s="61">
        <v>10000</v>
      </c>
    </row>
    <row r="61" spans="1:17" ht="15.75" x14ac:dyDescent="0.25">
      <c r="A61" s="73" t="s">
        <v>78</v>
      </c>
      <c r="B61" s="74">
        <v>42322</v>
      </c>
      <c r="C61" s="74">
        <v>42440</v>
      </c>
      <c r="D61" s="65">
        <f t="shared" si="2"/>
        <v>118</v>
      </c>
      <c r="E61" s="66">
        <f t="shared" si="3"/>
        <v>184000</v>
      </c>
      <c r="F61" s="75">
        <f t="shared" si="4"/>
        <v>18000</v>
      </c>
      <c r="G61" s="66">
        <f t="shared" si="5"/>
        <v>202000</v>
      </c>
      <c r="H61" s="76">
        <v>271</v>
      </c>
      <c r="I61" s="76">
        <v>280</v>
      </c>
      <c r="J61" s="68">
        <f t="shared" si="0"/>
        <v>9</v>
      </c>
      <c r="K61" s="77">
        <f t="shared" si="6"/>
        <v>9</v>
      </c>
      <c r="L61" s="78">
        <f t="shared" si="7"/>
        <v>0</v>
      </c>
      <c r="M61" s="69">
        <f t="shared" si="8"/>
        <v>54000</v>
      </c>
      <c r="N61" s="71">
        <f t="shared" si="1"/>
        <v>256000</v>
      </c>
      <c r="O61" s="61">
        <v>2100</v>
      </c>
      <c r="P61" s="61">
        <v>22</v>
      </c>
      <c r="Q61" s="61">
        <v>30000</v>
      </c>
    </row>
    <row r="62" spans="1:17" ht="15.75" x14ac:dyDescent="0.25">
      <c r="A62" s="73" t="s">
        <v>79</v>
      </c>
      <c r="B62" s="74">
        <v>39361</v>
      </c>
      <c r="C62" s="74">
        <v>39400</v>
      </c>
      <c r="D62" s="65">
        <f t="shared" si="2"/>
        <v>39</v>
      </c>
      <c r="E62" s="66">
        <f t="shared" si="3"/>
        <v>60000</v>
      </c>
      <c r="F62" s="75">
        <f t="shared" si="4"/>
        <v>6000</v>
      </c>
      <c r="G62" s="66">
        <f t="shared" si="5"/>
        <v>66000</v>
      </c>
      <c r="H62" s="76">
        <v>1507</v>
      </c>
      <c r="I62" s="76">
        <v>1515</v>
      </c>
      <c r="J62" s="68">
        <f t="shared" si="0"/>
        <v>8</v>
      </c>
      <c r="K62" s="77">
        <f t="shared" si="6"/>
        <v>8</v>
      </c>
      <c r="L62" s="78">
        <f t="shared" si="7"/>
        <v>0</v>
      </c>
      <c r="M62" s="69">
        <f t="shared" si="8"/>
        <v>48000</v>
      </c>
      <c r="N62" s="71">
        <f t="shared" si="1"/>
        <v>114000</v>
      </c>
      <c r="O62" s="61">
        <v>2100</v>
      </c>
      <c r="P62" s="61">
        <v>37</v>
      </c>
      <c r="Q62" s="61">
        <v>40000</v>
      </c>
    </row>
    <row r="63" spans="1:17" ht="15.75" x14ac:dyDescent="0.25">
      <c r="A63" s="73" t="s">
        <v>80</v>
      </c>
      <c r="B63" s="74">
        <v>31211</v>
      </c>
      <c r="C63" s="74">
        <v>31261</v>
      </c>
      <c r="D63" s="65">
        <f t="shared" si="2"/>
        <v>50</v>
      </c>
      <c r="E63" s="66">
        <f t="shared" si="3"/>
        <v>77000</v>
      </c>
      <c r="F63" s="75">
        <f t="shared" si="4"/>
        <v>8000</v>
      </c>
      <c r="G63" s="66">
        <f t="shared" si="5"/>
        <v>85000</v>
      </c>
      <c r="H63" s="76">
        <v>478</v>
      </c>
      <c r="I63" s="76">
        <v>485</v>
      </c>
      <c r="J63" s="68">
        <f t="shared" si="0"/>
        <v>7</v>
      </c>
      <c r="K63" s="77">
        <f t="shared" si="6"/>
        <v>7</v>
      </c>
      <c r="L63" s="78">
        <f t="shared" si="7"/>
        <v>0</v>
      </c>
      <c r="M63" s="69">
        <f t="shared" si="8"/>
        <v>42000</v>
      </c>
      <c r="N63" s="71">
        <f t="shared" si="1"/>
        <v>127000</v>
      </c>
      <c r="O63" s="61">
        <v>2100</v>
      </c>
      <c r="P63" s="61">
        <v>40</v>
      </c>
      <c r="Q63" s="61">
        <v>10000</v>
      </c>
    </row>
    <row r="64" spans="1:17" ht="15.75" x14ac:dyDescent="0.25">
      <c r="A64" s="73" t="s">
        <v>81</v>
      </c>
      <c r="B64" s="74">
        <v>34389</v>
      </c>
      <c r="C64" s="74">
        <v>34434</v>
      </c>
      <c r="D64" s="65">
        <f t="shared" si="2"/>
        <v>45</v>
      </c>
      <c r="E64" s="66">
        <f t="shared" si="3"/>
        <v>70000</v>
      </c>
      <c r="F64" s="75">
        <f t="shared" si="4"/>
        <v>7000</v>
      </c>
      <c r="G64" s="66">
        <f t="shared" si="5"/>
        <v>77000</v>
      </c>
      <c r="H64" s="76">
        <v>120</v>
      </c>
      <c r="I64" s="76">
        <v>128</v>
      </c>
      <c r="J64" s="68">
        <f t="shared" si="0"/>
        <v>8</v>
      </c>
      <c r="K64" s="77">
        <f t="shared" si="6"/>
        <v>8</v>
      </c>
      <c r="L64" s="78">
        <f t="shared" si="7"/>
        <v>0</v>
      </c>
      <c r="M64" s="69">
        <f t="shared" si="8"/>
        <v>48000</v>
      </c>
      <c r="N64" s="71">
        <f t="shared" si="1"/>
        <v>125000</v>
      </c>
      <c r="O64" s="61">
        <v>2100</v>
      </c>
      <c r="P64" s="61">
        <v>65</v>
      </c>
      <c r="Q64" s="61">
        <v>45000</v>
      </c>
    </row>
    <row r="65" spans="1:17" ht="15.75" x14ac:dyDescent="0.25">
      <c r="A65" s="73" t="s">
        <v>82</v>
      </c>
      <c r="B65" s="74">
        <v>36519</v>
      </c>
      <c r="C65" s="74">
        <v>36561</v>
      </c>
      <c r="D65" s="65">
        <f t="shared" si="2"/>
        <v>42</v>
      </c>
      <c r="E65" s="66">
        <f t="shared" si="3"/>
        <v>65000</v>
      </c>
      <c r="F65" s="75">
        <f t="shared" si="4"/>
        <v>7000</v>
      </c>
      <c r="G65" s="66">
        <f t="shared" si="5"/>
        <v>72000</v>
      </c>
      <c r="H65" s="76">
        <v>2447</v>
      </c>
      <c r="I65" s="76">
        <v>2453</v>
      </c>
      <c r="J65" s="68">
        <f t="shared" si="0"/>
        <v>6</v>
      </c>
      <c r="K65" s="77">
        <f t="shared" si="6"/>
        <v>6</v>
      </c>
      <c r="L65" s="78">
        <f t="shared" si="7"/>
        <v>0</v>
      </c>
      <c r="M65" s="69">
        <f t="shared" si="8"/>
        <v>36000</v>
      </c>
      <c r="N65" s="71">
        <f t="shared" si="1"/>
        <v>108000</v>
      </c>
      <c r="O65" s="61">
        <v>2100</v>
      </c>
      <c r="P65" s="61">
        <v>54</v>
      </c>
      <c r="Q65" s="61">
        <v>15000</v>
      </c>
    </row>
    <row r="66" spans="1:17" ht="15.75" x14ac:dyDescent="0.25">
      <c r="A66" s="73" t="s">
        <v>83</v>
      </c>
      <c r="B66" s="74">
        <v>38661</v>
      </c>
      <c r="C66" s="74">
        <v>38701</v>
      </c>
      <c r="D66" s="65">
        <f t="shared" si="2"/>
        <v>40</v>
      </c>
      <c r="E66" s="66">
        <f t="shared" si="3"/>
        <v>62000</v>
      </c>
      <c r="F66" s="75">
        <f t="shared" si="4"/>
        <v>6000</v>
      </c>
      <c r="G66" s="66">
        <f t="shared" si="5"/>
        <v>68000</v>
      </c>
      <c r="H66" s="76">
        <v>1499</v>
      </c>
      <c r="I66" s="76">
        <v>1505</v>
      </c>
      <c r="J66" s="68">
        <f t="shared" si="0"/>
        <v>6</v>
      </c>
      <c r="K66" s="77">
        <f t="shared" si="6"/>
        <v>6</v>
      </c>
      <c r="L66" s="78">
        <f t="shared" si="7"/>
        <v>0</v>
      </c>
      <c r="M66" s="69">
        <f t="shared" si="8"/>
        <v>36000</v>
      </c>
      <c r="N66" s="71">
        <f t="shared" si="1"/>
        <v>104000</v>
      </c>
      <c r="O66" s="61">
        <v>2100</v>
      </c>
      <c r="P66" s="61">
        <v>0</v>
      </c>
      <c r="Q66" s="61"/>
    </row>
    <row r="67" spans="1:17" ht="15.75" x14ac:dyDescent="0.25">
      <c r="A67" s="73" t="s">
        <v>84</v>
      </c>
      <c r="B67" s="74">
        <v>36699</v>
      </c>
      <c r="C67" s="74">
        <v>36743</v>
      </c>
      <c r="D67" s="65">
        <f t="shared" si="2"/>
        <v>44</v>
      </c>
      <c r="E67" s="66">
        <f t="shared" si="3"/>
        <v>68000</v>
      </c>
      <c r="F67" s="75">
        <f t="shared" si="4"/>
        <v>7000</v>
      </c>
      <c r="G67" s="66">
        <f t="shared" si="5"/>
        <v>75000</v>
      </c>
      <c r="H67" s="76">
        <v>2719</v>
      </c>
      <c r="I67" s="76">
        <v>2727</v>
      </c>
      <c r="J67" s="68">
        <f t="shared" si="0"/>
        <v>8</v>
      </c>
      <c r="K67" s="77">
        <f t="shared" si="6"/>
        <v>8</v>
      </c>
      <c r="L67" s="78">
        <f t="shared" si="7"/>
        <v>0</v>
      </c>
      <c r="M67" s="69">
        <f t="shared" si="8"/>
        <v>48000</v>
      </c>
      <c r="N67" s="71">
        <f t="shared" si="1"/>
        <v>123000</v>
      </c>
      <c r="O67" s="61">
        <v>2100</v>
      </c>
      <c r="P67" s="61">
        <v>16</v>
      </c>
      <c r="Q67" s="61">
        <v>40000</v>
      </c>
    </row>
    <row r="68" spans="1:17" ht="15.75" x14ac:dyDescent="0.25">
      <c r="A68" s="73" t="s">
        <v>85</v>
      </c>
      <c r="B68" s="74">
        <v>16720</v>
      </c>
      <c r="C68" s="74">
        <v>16759</v>
      </c>
      <c r="D68" s="65">
        <f t="shared" si="2"/>
        <v>39</v>
      </c>
      <c r="E68" s="66">
        <f t="shared" si="3"/>
        <v>60000</v>
      </c>
      <c r="F68" s="75">
        <f t="shared" si="4"/>
        <v>6000</v>
      </c>
      <c r="G68" s="66">
        <f t="shared" si="5"/>
        <v>66000</v>
      </c>
      <c r="H68" s="76">
        <v>5193</v>
      </c>
      <c r="I68" s="76">
        <v>5196</v>
      </c>
      <c r="J68" s="68">
        <f t="shared" si="0"/>
        <v>3</v>
      </c>
      <c r="K68" s="77">
        <f t="shared" si="6"/>
        <v>3</v>
      </c>
      <c r="L68" s="78">
        <f t="shared" si="7"/>
        <v>0</v>
      </c>
      <c r="M68" s="69">
        <f t="shared" si="8"/>
        <v>18000</v>
      </c>
      <c r="N68" s="71">
        <f t="shared" si="1"/>
        <v>84000</v>
      </c>
      <c r="O68" s="61">
        <v>2100</v>
      </c>
      <c r="P68" s="61">
        <v>18</v>
      </c>
      <c r="Q68" s="61">
        <v>45000</v>
      </c>
    </row>
    <row r="69" spans="1:17" ht="15.75" x14ac:dyDescent="0.25">
      <c r="A69" s="73" t="s">
        <v>86</v>
      </c>
      <c r="B69" s="74">
        <v>35552</v>
      </c>
      <c r="C69" s="74">
        <v>35596</v>
      </c>
      <c r="D69" s="65">
        <f t="shared" si="2"/>
        <v>44</v>
      </c>
      <c r="E69" s="66">
        <f t="shared" si="3"/>
        <v>68000</v>
      </c>
      <c r="F69" s="75">
        <f t="shared" si="4"/>
        <v>7000</v>
      </c>
      <c r="G69" s="66">
        <f t="shared" si="5"/>
        <v>75000</v>
      </c>
      <c r="H69" s="76">
        <v>1090</v>
      </c>
      <c r="I69" s="76">
        <v>1094</v>
      </c>
      <c r="J69" s="68">
        <f t="shared" si="0"/>
        <v>4</v>
      </c>
      <c r="K69" s="77">
        <f t="shared" si="6"/>
        <v>4</v>
      </c>
      <c r="L69" s="78">
        <f t="shared" si="7"/>
        <v>0</v>
      </c>
      <c r="M69" s="69">
        <f t="shared" si="8"/>
        <v>24000</v>
      </c>
      <c r="N69" s="71">
        <f t="shared" si="1"/>
        <v>99000</v>
      </c>
      <c r="O69" s="61">
        <v>2100</v>
      </c>
      <c r="P69" s="61">
        <v>16</v>
      </c>
      <c r="Q69" s="61">
        <v>70000</v>
      </c>
    </row>
    <row r="70" spans="1:17" ht="15.75" x14ac:dyDescent="0.25">
      <c r="A70" s="73" t="s">
        <v>87</v>
      </c>
      <c r="B70" s="74">
        <v>33737</v>
      </c>
      <c r="C70" s="74">
        <v>33771</v>
      </c>
      <c r="D70" s="65">
        <f t="shared" si="2"/>
        <v>34</v>
      </c>
      <c r="E70" s="66">
        <f t="shared" si="3"/>
        <v>53000</v>
      </c>
      <c r="F70" s="75">
        <f t="shared" si="4"/>
        <v>5000</v>
      </c>
      <c r="G70" s="66">
        <f t="shared" si="5"/>
        <v>58000</v>
      </c>
      <c r="H70" s="76">
        <v>4044</v>
      </c>
      <c r="I70" s="76">
        <v>4052</v>
      </c>
      <c r="J70" s="68">
        <f t="shared" si="0"/>
        <v>8</v>
      </c>
      <c r="K70" s="77">
        <f t="shared" si="6"/>
        <v>8</v>
      </c>
      <c r="L70" s="78">
        <f t="shared" si="7"/>
        <v>0</v>
      </c>
      <c r="M70" s="69">
        <f t="shared" si="8"/>
        <v>48000</v>
      </c>
      <c r="N70" s="71">
        <f t="shared" si="1"/>
        <v>106000</v>
      </c>
      <c r="O70" s="61">
        <v>2100</v>
      </c>
      <c r="P70" s="61">
        <v>0</v>
      </c>
      <c r="Q70" s="61">
        <v>10000</v>
      </c>
    </row>
    <row r="71" spans="1:17" ht="15.75" x14ac:dyDescent="0.25">
      <c r="A71" s="73" t="s">
        <v>88</v>
      </c>
      <c r="B71" s="74">
        <v>30897</v>
      </c>
      <c r="C71" s="74">
        <v>30948</v>
      </c>
      <c r="D71" s="65">
        <f t="shared" si="2"/>
        <v>51</v>
      </c>
      <c r="E71" s="66">
        <f t="shared" si="3"/>
        <v>79000</v>
      </c>
      <c r="F71" s="75">
        <f t="shared" si="4"/>
        <v>8000</v>
      </c>
      <c r="G71" s="66">
        <f t="shared" si="5"/>
        <v>87000</v>
      </c>
      <c r="H71" s="76">
        <v>52</v>
      </c>
      <c r="I71" s="76">
        <v>57</v>
      </c>
      <c r="J71" s="68">
        <f t="shared" si="0"/>
        <v>5</v>
      </c>
      <c r="K71" s="77">
        <f t="shared" si="6"/>
        <v>5</v>
      </c>
      <c r="L71" s="78">
        <f t="shared" si="7"/>
        <v>0</v>
      </c>
      <c r="M71" s="69">
        <f t="shared" si="8"/>
        <v>30000</v>
      </c>
      <c r="N71" s="71">
        <f t="shared" si="1"/>
        <v>117000</v>
      </c>
      <c r="O71" s="61">
        <v>2100</v>
      </c>
      <c r="P71" s="61">
        <v>0</v>
      </c>
      <c r="Q71" s="61">
        <v>25000</v>
      </c>
    </row>
    <row r="72" spans="1:17" ht="15.75" x14ac:dyDescent="0.25">
      <c r="A72" s="73" t="s">
        <v>89</v>
      </c>
      <c r="B72" s="74">
        <v>30934</v>
      </c>
      <c r="C72" s="74">
        <v>30988</v>
      </c>
      <c r="D72" s="65">
        <f t="shared" si="2"/>
        <v>54</v>
      </c>
      <c r="E72" s="66">
        <f t="shared" si="3"/>
        <v>84000</v>
      </c>
      <c r="F72" s="75">
        <f t="shared" si="4"/>
        <v>8000</v>
      </c>
      <c r="G72" s="66">
        <f t="shared" si="5"/>
        <v>92000</v>
      </c>
      <c r="H72" s="76">
        <v>2382</v>
      </c>
      <c r="I72" s="76">
        <v>2391</v>
      </c>
      <c r="J72" s="68">
        <f t="shared" si="0"/>
        <v>9</v>
      </c>
      <c r="K72" s="77">
        <f t="shared" si="6"/>
        <v>9</v>
      </c>
      <c r="L72" s="78">
        <f t="shared" si="7"/>
        <v>0</v>
      </c>
      <c r="M72" s="69">
        <f t="shared" si="8"/>
        <v>54000</v>
      </c>
      <c r="N72" s="71">
        <f t="shared" si="1"/>
        <v>146000</v>
      </c>
      <c r="O72" s="61">
        <v>2100</v>
      </c>
      <c r="P72" s="61">
        <v>0</v>
      </c>
      <c r="Q72" s="61">
        <v>55000</v>
      </c>
    </row>
    <row r="73" spans="1:17" ht="15.75" x14ac:dyDescent="0.25">
      <c r="A73" s="73" t="s">
        <v>90</v>
      </c>
      <c r="B73" s="74">
        <v>34174</v>
      </c>
      <c r="C73" s="74">
        <v>34258</v>
      </c>
      <c r="D73" s="65">
        <f t="shared" si="2"/>
        <v>84</v>
      </c>
      <c r="E73" s="66">
        <f t="shared" si="3"/>
        <v>130000</v>
      </c>
      <c r="F73" s="75">
        <f t="shared" si="4"/>
        <v>13000</v>
      </c>
      <c r="G73" s="66">
        <f t="shared" si="5"/>
        <v>143000</v>
      </c>
      <c r="H73" s="76">
        <v>2256</v>
      </c>
      <c r="I73" s="76">
        <v>2264</v>
      </c>
      <c r="J73" s="68">
        <f t="shared" si="0"/>
        <v>8</v>
      </c>
      <c r="K73" s="77">
        <f t="shared" si="6"/>
        <v>8</v>
      </c>
      <c r="L73" s="78">
        <f t="shared" si="7"/>
        <v>0</v>
      </c>
      <c r="M73" s="69">
        <f t="shared" si="8"/>
        <v>48000</v>
      </c>
      <c r="N73" s="71">
        <f t="shared" si="1"/>
        <v>191000</v>
      </c>
      <c r="O73" s="61">
        <v>2100</v>
      </c>
      <c r="P73" s="61">
        <v>24</v>
      </c>
      <c r="Q73" s="61">
        <v>20000</v>
      </c>
    </row>
    <row r="74" spans="1:17" ht="15.75" x14ac:dyDescent="0.25">
      <c r="A74" s="73" t="s">
        <v>91</v>
      </c>
      <c r="B74" s="74">
        <v>9938</v>
      </c>
      <c r="C74" s="74">
        <v>9987</v>
      </c>
      <c r="D74" s="65">
        <f t="shared" si="2"/>
        <v>49</v>
      </c>
      <c r="E74" s="66">
        <f t="shared" si="3"/>
        <v>76000</v>
      </c>
      <c r="F74" s="75">
        <f t="shared" si="4"/>
        <v>8000</v>
      </c>
      <c r="G74" s="66">
        <f t="shared" si="5"/>
        <v>84000</v>
      </c>
      <c r="H74" s="76">
        <v>210</v>
      </c>
      <c r="I74" s="76">
        <v>214</v>
      </c>
      <c r="J74" s="68">
        <f t="shared" si="0"/>
        <v>4</v>
      </c>
      <c r="K74" s="77">
        <f t="shared" si="6"/>
        <v>4</v>
      </c>
      <c r="L74" s="78">
        <f t="shared" si="7"/>
        <v>0</v>
      </c>
      <c r="M74" s="69">
        <f t="shared" si="8"/>
        <v>24000</v>
      </c>
      <c r="N74" s="71">
        <f t="shared" si="1"/>
        <v>108000</v>
      </c>
      <c r="O74" s="61">
        <v>2100</v>
      </c>
      <c r="P74" s="61">
        <v>19</v>
      </c>
      <c r="Q74" s="61">
        <v>25000</v>
      </c>
    </row>
    <row r="75" spans="1:17" ht="15.75" x14ac:dyDescent="0.25">
      <c r="A75" s="73" t="s">
        <v>92</v>
      </c>
      <c r="B75" s="74">
        <v>34943</v>
      </c>
      <c r="C75" s="74">
        <v>34991</v>
      </c>
      <c r="D75" s="65">
        <f t="shared" si="2"/>
        <v>48</v>
      </c>
      <c r="E75" s="66">
        <f t="shared" si="3"/>
        <v>74000</v>
      </c>
      <c r="F75" s="75">
        <f t="shared" si="4"/>
        <v>7000</v>
      </c>
      <c r="G75" s="66">
        <f t="shared" si="5"/>
        <v>81000</v>
      </c>
      <c r="H75" s="81">
        <v>37</v>
      </c>
      <c r="I75" s="81">
        <v>42</v>
      </c>
      <c r="J75" s="68">
        <f t="shared" si="0"/>
        <v>5</v>
      </c>
      <c r="K75" s="77">
        <f t="shared" si="6"/>
        <v>5</v>
      </c>
      <c r="L75" s="78">
        <f t="shared" si="7"/>
        <v>0</v>
      </c>
      <c r="M75" s="69">
        <f t="shared" si="8"/>
        <v>30000</v>
      </c>
      <c r="N75" s="71">
        <f t="shared" si="1"/>
        <v>111000</v>
      </c>
      <c r="O75" s="61">
        <v>2100</v>
      </c>
      <c r="P75" s="61">
        <v>61</v>
      </c>
      <c r="Q75" s="61">
        <v>20000</v>
      </c>
    </row>
    <row r="76" spans="1:17" ht="15.75" x14ac:dyDescent="0.25">
      <c r="A76" s="73" t="s">
        <v>93</v>
      </c>
      <c r="B76" s="74">
        <v>37589</v>
      </c>
      <c r="C76" s="74">
        <v>37629</v>
      </c>
      <c r="D76" s="65">
        <f t="shared" si="2"/>
        <v>40</v>
      </c>
      <c r="E76" s="66">
        <f t="shared" si="3"/>
        <v>62000</v>
      </c>
      <c r="F76" s="75">
        <f t="shared" si="4"/>
        <v>6000</v>
      </c>
      <c r="G76" s="66">
        <f t="shared" si="5"/>
        <v>68000</v>
      </c>
      <c r="H76" s="76">
        <v>1599</v>
      </c>
      <c r="I76" s="76">
        <v>1605</v>
      </c>
      <c r="J76" s="68">
        <f t="shared" si="0"/>
        <v>6</v>
      </c>
      <c r="K76" s="77">
        <f t="shared" si="6"/>
        <v>6</v>
      </c>
      <c r="L76" s="78">
        <f t="shared" si="7"/>
        <v>0</v>
      </c>
      <c r="M76" s="69">
        <f t="shared" si="8"/>
        <v>36000</v>
      </c>
      <c r="N76" s="71">
        <f t="shared" si="1"/>
        <v>104000</v>
      </c>
      <c r="O76" s="61">
        <v>2100</v>
      </c>
      <c r="P76" s="61">
        <v>21</v>
      </c>
      <c r="Q76" s="61">
        <v>20000</v>
      </c>
    </row>
    <row r="77" spans="1:17" ht="15.75" x14ac:dyDescent="0.25">
      <c r="A77" s="73" t="s">
        <v>94</v>
      </c>
      <c r="B77" s="74">
        <v>34298</v>
      </c>
      <c r="C77" s="74">
        <v>34323</v>
      </c>
      <c r="D77" s="65">
        <f t="shared" si="2"/>
        <v>25</v>
      </c>
      <c r="E77" s="66">
        <f t="shared" si="3"/>
        <v>39000</v>
      </c>
      <c r="F77" s="75">
        <f t="shared" si="4"/>
        <v>4000</v>
      </c>
      <c r="G77" s="66">
        <f t="shared" si="5"/>
        <v>43000</v>
      </c>
      <c r="H77" s="76">
        <v>1800</v>
      </c>
      <c r="I77" s="76">
        <v>1805</v>
      </c>
      <c r="J77" s="68">
        <f t="shared" si="0"/>
        <v>5</v>
      </c>
      <c r="K77" s="77">
        <f t="shared" si="6"/>
        <v>5</v>
      </c>
      <c r="L77" s="78">
        <f t="shared" si="7"/>
        <v>0</v>
      </c>
      <c r="M77" s="69">
        <f t="shared" si="8"/>
        <v>30000</v>
      </c>
      <c r="N77" s="71">
        <f t="shared" si="1"/>
        <v>73000</v>
      </c>
      <c r="O77" s="61">
        <v>2100</v>
      </c>
      <c r="P77" s="61">
        <v>36</v>
      </c>
      <c r="Q77" s="61">
        <v>45000</v>
      </c>
    </row>
    <row r="78" spans="1:17" ht="15.75" x14ac:dyDescent="0.25">
      <c r="A78" s="73" t="s">
        <v>95</v>
      </c>
      <c r="B78" s="74">
        <v>31689</v>
      </c>
      <c r="C78" s="74">
        <v>31741</v>
      </c>
      <c r="D78" s="65">
        <f t="shared" si="2"/>
        <v>52</v>
      </c>
      <c r="E78" s="66">
        <f t="shared" si="3"/>
        <v>81000</v>
      </c>
      <c r="F78" s="75">
        <f t="shared" si="4"/>
        <v>8000</v>
      </c>
      <c r="G78" s="66">
        <f t="shared" si="5"/>
        <v>89000</v>
      </c>
      <c r="H78" s="76">
        <v>54</v>
      </c>
      <c r="I78" s="76">
        <v>57</v>
      </c>
      <c r="J78" s="68">
        <f t="shared" si="0"/>
        <v>3</v>
      </c>
      <c r="K78" s="77">
        <f t="shared" si="6"/>
        <v>3</v>
      </c>
      <c r="L78" s="78">
        <f t="shared" si="7"/>
        <v>0</v>
      </c>
      <c r="M78" s="69">
        <f t="shared" si="8"/>
        <v>18000</v>
      </c>
      <c r="N78" s="71">
        <f t="shared" si="1"/>
        <v>107000</v>
      </c>
      <c r="O78" s="61">
        <v>2100</v>
      </c>
      <c r="P78" s="61">
        <v>28</v>
      </c>
      <c r="Q78" s="61">
        <v>25000</v>
      </c>
    </row>
    <row r="79" spans="1:17" ht="15.75" x14ac:dyDescent="0.25">
      <c r="A79" s="73" t="s">
        <v>96</v>
      </c>
      <c r="B79" s="74">
        <v>41125</v>
      </c>
      <c r="C79" s="74">
        <v>41177</v>
      </c>
      <c r="D79" s="65">
        <f t="shared" si="2"/>
        <v>52</v>
      </c>
      <c r="E79" s="66">
        <f t="shared" si="3"/>
        <v>81000</v>
      </c>
      <c r="F79" s="75">
        <f t="shared" si="4"/>
        <v>8000</v>
      </c>
      <c r="G79" s="66">
        <f t="shared" si="5"/>
        <v>89000</v>
      </c>
      <c r="H79" s="76">
        <v>2327</v>
      </c>
      <c r="I79" s="76">
        <v>2336</v>
      </c>
      <c r="J79" s="68">
        <f t="shared" ref="J79:J94" si="9">I79-H79</f>
        <v>9</v>
      </c>
      <c r="K79" s="77">
        <f t="shared" si="6"/>
        <v>9</v>
      </c>
      <c r="L79" s="78">
        <f t="shared" si="7"/>
        <v>0</v>
      </c>
      <c r="M79" s="69">
        <f t="shared" si="8"/>
        <v>54000</v>
      </c>
      <c r="N79" s="71">
        <f t="shared" ref="N79:N94" si="10">ROUND(E79+F79+M79,-3)</f>
        <v>143000</v>
      </c>
      <c r="O79" s="61">
        <v>2100</v>
      </c>
      <c r="P79" s="61">
        <v>15</v>
      </c>
      <c r="Q79" s="61">
        <v>40000</v>
      </c>
    </row>
    <row r="80" spans="1:17" ht="15.75" x14ac:dyDescent="0.25">
      <c r="A80" s="73" t="s">
        <v>97</v>
      </c>
      <c r="B80" s="74">
        <v>32852</v>
      </c>
      <c r="C80" s="74">
        <v>32920</v>
      </c>
      <c r="D80" s="65">
        <f t="shared" ref="D80:D94" si="11">C80-B80</f>
        <v>68</v>
      </c>
      <c r="E80" s="66">
        <f t="shared" ref="E80:E94" si="12">ROUND(IF(D80&gt;800,(D80-800)*2701+2615*200+2340*200+1858*200+1600*100+100*1549,IF(D80&gt;600,(D80-600)*2615+200*2340+200*1858+100*1600+100*1549,IF(D80&gt;400,(D80-400)*2340+200*1858+100*1600+100*1549,IF(D80&gt;200,(D80-200)*1858+100*1600+100*1549,IF(D80&gt;100,(D80-100)*1600+100*1549,D80*1549))))),-3)</f>
        <v>105000</v>
      </c>
      <c r="F80" s="75">
        <f t="shared" ref="F80:F94" si="13">ROUND(E80*10%,-3)</f>
        <v>11000</v>
      </c>
      <c r="G80" s="66">
        <f t="shared" ref="G80:G94" si="14">E80+F80</f>
        <v>116000</v>
      </c>
      <c r="H80" s="76">
        <v>191</v>
      </c>
      <c r="I80" s="76">
        <v>201</v>
      </c>
      <c r="J80" s="68">
        <f t="shared" si="9"/>
        <v>10</v>
      </c>
      <c r="K80" s="77">
        <f t="shared" ref="K80:K94" si="15">IF(J80&lt;=32,J80,32)</f>
        <v>10</v>
      </c>
      <c r="L80" s="78">
        <f t="shared" ref="L80:L94" si="16">IF(J80&gt;32,J80-32,0)</f>
        <v>0</v>
      </c>
      <c r="M80" s="69">
        <f t="shared" ref="M80:M94" si="17">ROUND((K80*6000+L80*13000),-3)</f>
        <v>60000</v>
      </c>
      <c r="N80" s="71">
        <f t="shared" si="10"/>
        <v>176000</v>
      </c>
      <c r="O80" s="61">
        <v>2100</v>
      </c>
      <c r="P80" s="61">
        <v>29</v>
      </c>
      <c r="Q80" s="61"/>
    </row>
    <row r="81" spans="1:17" ht="15.75" x14ac:dyDescent="0.25">
      <c r="A81" s="73" t="s">
        <v>98</v>
      </c>
      <c r="B81" s="74">
        <v>11705</v>
      </c>
      <c r="C81" s="74">
        <v>11749</v>
      </c>
      <c r="D81" s="65">
        <f t="shared" si="11"/>
        <v>44</v>
      </c>
      <c r="E81" s="66">
        <f t="shared" si="12"/>
        <v>68000</v>
      </c>
      <c r="F81" s="75">
        <f t="shared" si="13"/>
        <v>7000</v>
      </c>
      <c r="G81" s="66">
        <f t="shared" si="14"/>
        <v>75000</v>
      </c>
      <c r="H81" s="76">
        <v>60</v>
      </c>
      <c r="I81" s="76">
        <v>65</v>
      </c>
      <c r="J81" s="68">
        <f t="shared" si="9"/>
        <v>5</v>
      </c>
      <c r="K81" s="77">
        <f t="shared" si="15"/>
        <v>5</v>
      </c>
      <c r="L81" s="78">
        <f t="shared" si="16"/>
        <v>0</v>
      </c>
      <c r="M81" s="69">
        <f t="shared" si="17"/>
        <v>30000</v>
      </c>
      <c r="N81" s="71">
        <f t="shared" si="10"/>
        <v>105000</v>
      </c>
      <c r="O81" s="61">
        <v>2100</v>
      </c>
      <c r="P81" s="61">
        <v>17</v>
      </c>
      <c r="Q81" s="61"/>
    </row>
    <row r="82" spans="1:17" ht="15.75" x14ac:dyDescent="0.25">
      <c r="A82" s="73" t="s">
        <v>99</v>
      </c>
      <c r="B82" s="74">
        <v>40044</v>
      </c>
      <c r="C82" s="74">
        <v>40103</v>
      </c>
      <c r="D82" s="65">
        <f t="shared" si="11"/>
        <v>59</v>
      </c>
      <c r="E82" s="66">
        <f t="shared" si="12"/>
        <v>91000</v>
      </c>
      <c r="F82" s="75">
        <f t="shared" si="13"/>
        <v>9000</v>
      </c>
      <c r="G82" s="66">
        <f t="shared" si="14"/>
        <v>100000</v>
      </c>
      <c r="H82" s="76">
        <v>1850</v>
      </c>
      <c r="I82" s="76">
        <v>1858</v>
      </c>
      <c r="J82" s="68">
        <f t="shared" si="9"/>
        <v>8</v>
      </c>
      <c r="K82" s="77">
        <f t="shared" si="15"/>
        <v>8</v>
      </c>
      <c r="L82" s="78">
        <f t="shared" si="16"/>
        <v>0</v>
      </c>
      <c r="M82" s="69">
        <f t="shared" si="17"/>
        <v>48000</v>
      </c>
      <c r="N82" s="71">
        <f t="shared" si="10"/>
        <v>148000</v>
      </c>
      <c r="O82" s="61">
        <v>2100</v>
      </c>
      <c r="P82" s="61">
        <v>8</v>
      </c>
      <c r="Q82" s="61">
        <v>20000</v>
      </c>
    </row>
    <row r="83" spans="1:17" ht="15.75" x14ac:dyDescent="0.25">
      <c r="A83" s="73" t="s">
        <v>100</v>
      </c>
      <c r="B83" s="74">
        <v>34673</v>
      </c>
      <c r="C83" s="74">
        <v>34742</v>
      </c>
      <c r="D83" s="65">
        <f t="shared" si="11"/>
        <v>69</v>
      </c>
      <c r="E83" s="66">
        <f t="shared" si="12"/>
        <v>107000</v>
      </c>
      <c r="F83" s="75">
        <f t="shared" si="13"/>
        <v>11000</v>
      </c>
      <c r="G83" s="66">
        <f t="shared" si="14"/>
        <v>118000</v>
      </c>
      <c r="H83" s="76">
        <v>920</v>
      </c>
      <c r="I83" s="76">
        <v>925</v>
      </c>
      <c r="J83" s="68">
        <f t="shared" si="9"/>
        <v>5</v>
      </c>
      <c r="K83" s="77">
        <f t="shared" si="15"/>
        <v>5</v>
      </c>
      <c r="L83" s="78">
        <f t="shared" si="16"/>
        <v>0</v>
      </c>
      <c r="M83" s="69">
        <f t="shared" si="17"/>
        <v>30000</v>
      </c>
      <c r="N83" s="71">
        <f t="shared" si="10"/>
        <v>148000</v>
      </c>
      <c r="O83" s="61">
        <v>2100</v>
      </c>
      <c r="P83" s="61">
        <v>14</v>
      </c>
      <c r="Q83" s="61">
        <v>10000</v>
      </c>
    </row>
    <row r="84" spans="1:17" ht="15.75" x14ac:dyDescent="0.25">
      <c r="A84" s="73" t="s">
        <v>101</v>
      </c>
      <c r="B84" s="74">
        <v>35598</v>
      </c>
      <c r="C84" s="74">
        <v>35637</v>
      </c>
      <c r="D84" s="65">
        <f t="shared" si="11"/>
        <v>39</v>
      </c>
      <c r="E84" s="66">
        <f t="shared" si="12"/>
        <v>60000</v>
      </c>
      <c r="F84" s="75">
        <f t="shared" si="13"/>
        <v>6000</v>
      </c>
      <c r="G84" s="66">
        <f t="shared" si="14"/>
        <v>66000</v>
      </c>
      <c r="H84" s="76">
        <v>66</v>
      </c>
      <c r="I84" s="76">
        <v>71</v>
      </c>
      <c r="J84" s="68">
        <f t="shared" si="9"/>
        <v>5</v>
      </c>
      <c r="K84" s="77">
        <f t="shared" si="15"/>
        <v>5</v>
      </c>
      <c r="L84" s="78">
        <f t="shared" si="16"/>
        <v>0</v>
      </c>
      <c r="M84" s="69">
        <f t="shared" si="17"/>
        <v>30000</v>
      </c>
      <c r="N84" s="71">
        <f t="shared" si="10"/>
        <v>96000</v>
      </c>
      <c r="O84" s="61">
        <v>2100</v>
      </c>
      <c r="P84" s="61">
        <v>18</v>
      </c>
      <c r="Q84" s="61">
        <v>20000</v>
      </c>
    </row>
    <row r="85" spans="1:17" ht="15.75" x14ac:dyDescent="0.25">
      <c r="A85" s="73" t="s">
        <v>102</v>
      </c>
      <c r="B85" s="74">
        <v>37853</v>
      </c>
      <c r="C85" s="74">
        <v>37919</v>
      </c>
      <c r="D85" s="65">
        <f t="shared" si="11"/>
        <v>66</v>
      </c>
      <c r="E85" s="66">
        <f t="shared" si="12"/>
        <v>102000</v>
      </c>
      <c r="F85" s="75">
        <f t="shared" si="13"/>
        <v>10000</v>
      </c>
      <c r="G85" s="66">
        <f t="shared" si="14"/>
        <v>112000</v>
      </c>
      <c r="H85" s="76">
        <v>469</v>
      </c>
      <c r="I85" s="76">
        <v>481</v>
      </c>
      <c r="J85" s="68">
        <f t="shared" si="9"/>
        <v>12</v>
      </c>
      <c r="K85" s="77">
        <f t="shared" si="15"/>
        <v>12</v>
      </c>
      <c r="L85" s="78">
        <f t="shared" si="16"/>
        <v>0</v>
      </c>
      <c r="M85" s="69">
        <f t="shared" si="17"/>
        <v>72000</v>
      </c>
      <c r="N85" s="71">
        <f t="shared" si="10"/>
        <v>184000</v>
      </c>
      <c r="O85" s="61">
        <v>2100</v>
      </c>
      <c r="P85" s="61">
        <v>13</v>
      </c>
      <c r="Q85" s="61">
        <v>20000</v>
      </c>
    </row>
    <row r="86" spans="1:17" ht="15.75" x14ac:dyDescent="0.25">
      <c r="A86" s="73" t="s">
        <v>103</v>
      </c>
      <c r="B86" s="74">
        <v>36164</v>
      </c>
      <c r="C86" s="74">
        <v>36198</v>
      </c>
      <c r="D86" s="65">
        <f t="shared" si="11"/>
        <v>34</v>
      </c>
      <c r="E86" s="66">
        <f t="shared" si="12"/>
        <v>53000</v>
      </c>
      <c r="F86" s="75">
        <f t="shared" si="13"/>
        <v>5000</v>
      </c>
      <c r="G86" s="66">
        <f t="shared" si="14"/>
        <v>58000</v>
      </c>
      <c r="H86" s="76">
        <v>686</v>
      </c>
      <c r="I86" s="76">
        <v>690</v>
      </c>
      <c r="J86" s="68">
        <f t="shared" si="9"/>
        <v>4</v>
      </c>
      <c r="K86" s="77">
        <f t="shared" si="15"/>
        <v>4</v>
      </c>
      <c r="L86" s="78">
        <f t="shared" si="16"/>
        <v>0</v>
      </c>
      <c r="M86" s="69">
        <f t="shared" si="17"/>
        <v>24000</v>
      </c>
      <c r="N86" s="71">
        <f t="shared" si="10"/>
        <v>82000</v>
      </c>
      <c r="O86" s="61">
        <v>2100</v>
      </c>
      <c r="P86" s="61">
        <v>4</v>
      </c>
      <c r="Q86" s="61">
        <v>10000</v>
      </c>
    </row>
    <row r="87" spans="1:17" ht="15.75" x14ac:dyDescent="0.25">
      <c r="A87" s="73" t="s">
        <v>104</v>
      </c>
      <c r="B87" s="74">
        <v>1918</v>
      </c>
      <c r="C87" s="74">
        <v>1955</v>
      </c>
      <c r="D87" s="65">
        <f t="shared" si="11"/>
        <v>37</v>
      </c>
      <c r="E87" s="66">
        <f t="shared" si="12"/>
        <v>57000</v>
      </c>
      <c r="F87" s="75">
        <f t="shared" si="13"/>
        <v>6000</v>
      </c>
      <c r="G87" s="66">
        <f t="shared" si="14"/>
        <v>63000</v>
      </c>
      <c r="H87" s="76">
        <v>2434</v>
      </c>
      <c r="I87" s="76">
        <v>2439</v>
      </c>
      <c r="J87" s="68">
        <f t="shared" si="9"/>
        <v>5</v>
      </c>
      <c r="K87" s="77">
        <f t="shared" si="15"/>
        <v>5</v>
      </c>
      <c r="L87" s="78">
        <f t="shared" si="16"/>
        <v>0</v>
      </c>
      <c r="M87" s="69">
        <f t="shared" si="17"/>
        <v>30000</v>
      </c>
      <c r="N87" s="71">
        <f t="shared" si="10"/>
        <v>93000</v>
      </c>
      <c r="O87" s="61">
        <v>2100</v>
      </c>
      <c r="P87" s="61">
        <v>4</v>
      </c>
      <c r="Q87" s="61">
        <v>10000</v>
      </c>
    </row>
    <row r="88" spans="1:17" ht="15.75" x14ac:dyDescent="0.25">
      <c r="A88" s="63" t="s">
        <v>105</v>
      </c>
      <c r="B88" s="82">
        <v>37006</v>
      </c>
      <c r="C88" s="82">
        <v>37044</v>
      </c>
      <c r="D88" s="65">
        <f t="shared" si="11"/>
        <v>38</v>
      </c>
      <c r="E88" s="66">
        <f t="shared" si="12"/>
        <v>59000</v>
      </c>
      <c r="F88" s="75">
        <f t="shared" si="13"/>
        <v>6000</v>
      </c>
      <c r="G88" s="66">
        <f t="shared" si="14"/>
        <v>65000</v>
      </c>
      <c r="H88" s="76">
        <v>47</v>
      </c>
      <c r="I88" s="76">
        <v>50</v>
      </c>
      <c r="J88" s="68">
        <f t="shared" si="9"/>
        <v>3</v>
      </c>
      <c r="K88" s="77">
        <f t="shared" si="15"/>
        <v>3</v>
      </c>
      <c r="L88" s="78">
        <f t="shared" si="16"/>
        <v>0</v>
      </c>
      <c r="M88" s="69">
        <f t="shared" si="17"/>
        <v>18000</v>
      </c>
      <c r="N88" s="71">
        <f t="shared" si="10"/>
        <v>83000</v>
      </c>
      <c r="O88" s="61">
        <v>2100</v>
      </c>
      <c r="P88" s="61">
        <v>40</v>
      </c>
      <c r="Q88" s="61">
        <v>20000</v>
      </c>
    </row>
    <row r="89" spans="1:17" ht="15.75" x14ac:dyDescent="0.25">
      <c r="A89" s="63" t="s">
        <v>106</v>
      </c>
      <c r="B89" s="82">
        <v>37275</v>
      </c>
      <c r="C89" s="82">
        <v>37330</v>
      </c>
      <c r="D89" s="65">
        <f t="shared" si="11"/>
        <v>55</v>
      </c>
      <c r="E89" s="66">
        <f t="shared" si="12"/>
        <v>85000</v>
      </c>
      <c r="F89" s="75">
        <f t="shared" si="13"/>
        <v>9000</v>
      </c>
      <c r="G89" s="66">
        <f t="shared" si="14"/>
        <v>94000</v>
      </c>
      <c r="H89" s="83">
        <v>562</v>
      </c>
      <c r="I89" s="83">
        <v>572</v>
      </c>
      <c r="J89" s="68">
        <f t="shared" si="9"/>
        <v>10</v>
      </c>
      <c r="K89" s="77">
        <f t="shared" si="15"/>
        <v>10</v>
      </c>
      <c r="L89" s="78">
        <f t="shared" si="16"/>
        <v>0</v>
      </c>
      <c r="M89" s="69">
        <f t="shared" si="17"/>
        <v>60000</v>
      </c>
      <c r="N89" s="71">
        <f t="shared" si="10"/>
        <v>154000</v>
      </c>
      <c r="O89" s="61">
        <v>2100</v>
      </c>
      <c r="P89" s="61">
        <v>16</v>
      </c>
      <c r="Q89" s="61">
        <v>25000</v>
      </c>
    </row>
    <row r="90" spans="1:17" ht="15.75" x14ac:dyDescent="0.25">
      <c r="A90" s="63" t="s">
        <v>107</v>
      </c>
      <c r="B90" s="82">
        <v>37495</v>
      </c>
      <c r="C90" s="82">
        <v>37542</v>
      </c>
      <c r="D90" s="65">
        <f t="shared" si="11"/>
        <v>47</v>
      </c>
      <c r="E90" s="66">
        <f t="shared" si="12"/>
        <v>73000</v>
      </c>
      <c r="F90" s="75">
        <f t="shared" si="13"/>
        <v>7000</v>
      </c>
      <c r="G90" s="66">
        <f t="shared" si="14"/>
        <v>80000</v>
      </c>
      <c r="H90" s="83">
        <v>2212</v>
      </c>
      <c r="I90" s="83">
        <v>2220</v>
      </c>
      <c r="J90" s="68">
        <f t="shared" si="9"/>
        <v>8</v>
      </c>
      <c r="K90" s="77">
        <f>IF(J90&lt;=32,J90,32)</f>
        <v>8</v>
      </c>
      <c r="L90" s="78">
        <f t="shared" si="16"/>
        <v>0</v>
      </c>
      <c r="M90" s="69">
        <f t="shared" si="17"/>
        <v>48000</v>
      </c>
      <c r="N90" s="71">
        <f t="shared" si="10"/>
        <v>128000</v>
      </c>
      <c r="O90" s="61">
        <v>2100</v>
      </c>
      <c r="P90" s="61">
        <v>3</v>
      </c>
      <c r="Q90" s="61">
        <v>50000</v>
      </c>
    </row>
    <row r="91" spans="1:17" ht="15.75" x14ac:dyDescent="0.25">
      <c r="A91" s="63" t="s">
        <v>108</v>
      </c>
      <c r="B91" s="82">
        <v>30067</v>
      </c>
      <c r="C91" s="82">
        <v>30122</v>
      </c>
      <c r="D91" s="65">
        <f t="shared" si="11"/>
        <v>55</v>
      </c>
      <c r="E91" s="66">
        <f t="shared" si="12"/>
        <v>85000</v>
      </c>
      <c r="F91" s="75">
        <f t="shared" si="13"/>
        <v>9000</v>
      </c>
      <c r="G91" s="66">
        <f t="shared" si="14"/>
        <v>94000</v>
      </c>
      <c r="H91" s="76">
        <v>1341</v>
      </c>
      <c r="I91" s="76">
        <v>1350</v>
      </c>
      <c r="J91" s="68">
        <f t="shared" si="9"/>
        <v>9</v>
      </c>
      <c r="K91" s="77">
        <f t="shared" si="15"/>
        <v>9</v>
      </c>
      <c r="L91" s="78">
        <f t="shared" si="16"/>
        <v>0</v>
      </c>
      <c r="M91" s="69">
        <f t="shared" si="17"/>
        <v>54000</v>
      </c>
      <c r="N91" s="71">
        <f t="shared" si="10"/>
        <v>148000</v>
      </c>
      <c r="O91" s="61">
        <v>2100</v>
      </c>
      <c r="P91" s="61">
        <v>26</v>
      </c>
      <c r="Q91" s="61">
        <v>10000</v>
      </c>
    </row>
    <row r="92" spans="1:17" ht="15.75" x14ac:dyDescent="0.25">
      <c r="A92" s="63" t="s">
        <v>109</v>
      </c>
      <c r="B92" s="82">
        <v>37146</v>
      </c>
      <c r="C92" s="82">
        <v>37194</v>
      </c>
      <c r="D92" s="65">
        <f t="shared" si="11"/>
        <v>48</v>
      </c>
      <c r="E92" s="66">
        <f t="shared" si="12"/>
        <v>74000</v>
      </c>
      <c r="F92" s="75">
        <f t="shared" si="13"/>
        <v>7000</v>
      </c>
      <c r="G92" s="66">
        <f t="shared" si="14"/>
        <v>81000</v>
      </c>
      <c r="H92" s="83">
        <v>7135</v>
      </c>
      <c r="I92" s="83">
        <v>7146</v>
      </c>
      <c r="J92" s="68">
        <f t="shared" si="9"/>
        <v>11</v>
      </c>
      <c r="K92" s="77">
        <f t="shared" si="15"/>
        <v>11</v>
      </c>
      <c r="L92" s="78">
        <f t="shared" si="16"/>
        <v>0</v>
      </c>
      <c r="M92" s="69">
        <f t="shared" si="17"/>
        <v>66000</v>
      </c>
      <c r="N92" s="71">
        <f t="shared" si="10"/>
        <v>147000</v>
      </c>
      <c r="O92" s="61">
        <v>2100</v>
      </c>
      <c r="P92" s="61">
        <v>19</v>
      </c>
      <c r="Q92" s="61"/>
    </row>
    <row r="93" spans="1:17" ht="15.75" x14ac:dyDescent="0.25">
      <c r="A93" s="63" t="s">
        <v>110</v>
      </c>
      <c r="B93" s="82">
        <v>29313</v>
      </c>
      <c r="C93" s="82">
        <v>29365</v>
      </c>
      <c r="D93" s="65">
        <f t="shared" si="11"/>
        <v>52</v>
      </c>
      <c r="E93" s="66">
        <f t="shared" si="12"/>
        <v>81000</v>
      </c>
      <c r="F93" s="75">
        <f t="shared" si="13"/>
        <v>8000</v>
      </c>
      <c r="G93" s="66">
        <f t="shared" si="14"/>
        <v>89000</v>
      </c>
      <c r="H93" s="83">
        <v>319</v>
      </c>
      <c r="I93" s="83">
        <v>327</v>
      </c>
      <c r="J93" s="68">
        <f t="shared" si="9"/>
        <v>8</v>
      </c>
      <c r="K93" s="77">
        <f t="shared" si="15"/>
        <v>8</v>
      </c>
      <c r="L93" s="78">
        <f t="shared" si="16"/>
        <v>0</v>
      </c>
      <c r="M93" s="69">
        <f t="shared" si="17"/>
        <v>48000</v>
      </c>
      <c r="N93" s="71">
        <f t="shared" si="10"/>
        <v>137000</v>
      </c>
      <c r="O93" s="61">
        <v>2100</v>
      </c>
      <c r="P93" s="61">
        <v>20</v>
      </c>
      <c r="Q93" s="61"/>
    </row>
    <row r="94" spans="1:17" ht="15.75" x14ac:dyDescent="0.25">
      <c r="A94" s="63" t="s">
        <v>111</v>
      </c>
      <c r="B94" s="64">
        <v>32896</v>
      </c>
      <c r="C94" s="64">
        <v>32966</v>
      </c>
      <c r="D94" s="65">
        <f t="shared" si="11"/>
        <v>70</v>
      </c>
      <c r="E94" s="66">
        <f t="shared" si="12"/>
        <v>108000</v>
      </c>
      <c r="F94" s="66">
        <f t="shared" si="13"/>
        <v>11000</v>
      </c>
      <c r="G94" s="66">
        <f t="shared" si="14"/>
        <v>119000</v>
      </c>
      <c r="H94" s="72">
        <v>3995</v>
      </c>
      <c r="I94" s="72">
        <v>4007</v>
      </c>
      <c r="J94" s="68">
        <f t="shared" si="9"/>
        <v>12</v>
      </c>
      <c r="K94" s="69">
        <f t="shared" si="15"/>
        <v>12</v>
      </c>
      <c r="L94" s="70">
        <f t="shared" si="16"/>
        <v>0</v>
      </c>
      <c r="M94" s="69">
        <f t="shared" si="17"/>
        <v>72000</v>
      </c>
      <c r="N94" s="71">
        <f t="shared" si="10"/>
        <v>191000</v>
      </c>
      <c r="O94" s="59">
        <v>2100</v>
      </c>
      <c r="P94" s="59">
        <v>51</v>
      </c>
      <c r="Q94" s="59">
        <v>10000</v>
      </c>
    </row>
  </sheetData>
  <sheetProtection password="DC9E" sheet="1" objects="1" scenarios="1"/>
  <mergeCells count="12">
    <mergeCell ref="A10:N10"/>
    <mergeCell ref="A11:N11"/>
    <mergeCell ref="A13:A14"/>
    <mergeCell ref="B13:G13"/>
    <mergeCell ref="H13:M13"/>
    <mergeCell ref="N13:N14"/>
    <mergeCell ref="A1:F1"/>
    <mergeCell ref="A2:F2"/>
    <mergeCell ref="A3:Q3"/>
    <mergeCell ref="A4:Q4"/>
    <mergeCell ref="A6:D6"/>
    <mergeCell ref="A9:N9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Tien Ich May Tinh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Tien Duat</dc:creator>
  <cp:lastModifiedBy>Le Tien Duat</cp:lastModifiedBy>
  <dcterms:created xsi:type="dcterms:W3CDTF">2018-03-01T02:46:54Z</dcterms:created>
  <dcterms:modified xsi:type="dcterms:W3CDTF">2018-03-01T02:48:44Z</dcterms:modified>
</cp:coreProperties>
</file>